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DieseArbeitsmappe"/>
  <mc:AlternateContent xmlns:mc="http://schemas.openxmlformats.org/markup-compatibility/2006">
    <mc:Choice Requires="x15">
      <x15ac:absPath xmlns:x15ac="http://schemas.microsoft.com/office/spreadsheetml/2010/11/ac" url="https://kreisjugendringaugsburg.sharepoint.com/sites/Dateiablage/EDVDaten/Zuschüsse 2025/Vorlagen für Download-Dateien/2026/"/>
    </mc:Choice>
  </mc:AlternateContent>
  <xr:revisionPtr revIDLastSave="1716" documentId="13_ncr:1_{2D14038A-267E-45EC-8B9C-949F7828FD64}" xr6:coauthVersionLast="47" xr6:coauthVersionMax="47" xr10:uidLastSave="{424F8ECF-44E5-459E-A184-5745F66D34DF}"/>
  <bookViews>
    <workbookView xWindow="-120" yWindow="-120" windowWidth="29040" windowHeight="15720" tabRatio="856" xr2:uid="{00000000-000D-0000-FFFF-FFFF00000000}"/>
  </bookViews>
  <sheets>
    <sheet name="Anleitung" sheetId="10" r:id="rId1"/>
    <sheet name="1. Zuschussantrag" sheetId="9" r:id="rId2"/>
    <sheet name="2. Erfassung Teilnehmende" sheetId="1" r:id="rId3"/>
    <sheet name="3. Bericht" sheetId="11" r:id="rId4"/>
    <sheet name="4. Angaben für Online-Antrag" sheetId="2" r:id="rId5"/>
    <sheet name="5. Angaben Jugendhilfestatistik" sheetId="3" r:id="rId6"/>
    <sheet name="Hilfstabellen" sheetId="4" state="hidden" r:id="rId7"/>
    <sheet name="Hilfstabellen (2)" sheetId="5" state="hidden" r:id="rId8"/>
  </sheets>
  <definedNames>
    <definedName name="Anfang">'1. Zuschussantrag'!$M$15:$O$15</definedName>
    <definedName name="Auswahl" localSheetId="0">tbl_Auswahl[Auswahl]</definedName>
    <definedName name="Auswahl" localSheetId="7">tbl_Auswahl9[Auswahl]</definedName>
    <definedName name="Auswahl">tbl_Auswahl[Auswahl]</definedName>
    <definedName name="AW_X" localSheetId="0">Tabelle5[Auswahl]</definedName>
    <definedName name="AW_X" localSheetId="7">Tabelle511[Auswahl]</definedName>
    <definedName name="AW_X">Tabelle5[Auswahl]</definedName>
    <definedName name="BT">'2. Erfassung Teilnehmende'!$D$34</definedName>
    <definedName name="_xlnm.Print_Area" localSheetId="1">'1. Zuschussantrag'!$A$1:$X$58</definedName>
    <definedName name="Ende">'1. Zuschussantrag'!$S$15:$U$15</definedName>
    <definedName name="Geschlecht" localSheetId="0">tbl_Geschlecht[Geschlecht]</definedName>
    <definedName name="Geschlecht" localSheetId="7">tbl_Geschlecht8[Geschlecht]</definedName>
    <definedName name="Geschlecht">tbl_Geschlecht[Geschlecht]</definedName>
    <definedName name="Organ">'1. Zuschussantrag'!$M$10:$X$10</definedName>
    <definedName name="Ort">'1. Zuschussantrag'!$M$13:$X$13</definedName>
    <definedName name="Personen" localSheetId="0">tbl_Personen[Personen]</definedName>
    <definedName name="Personen" localSheetId="7">tbl_Personen7[Personen]</definedName>
    <definedName name="Personen">tbl_Personen[Personen]</definedName>
    <definedName name="PLZ">'1. Zuschussantrag'!$M$14:$X$14</definedName>
    <definedName name="SumA">'2. Erfassung Teilnehmende'!$A$34</definedName>
    <definedName name="SumB">'2. Erfassung Teilnehmende'!$A$159</definedName>
    <definedName name="Teil1">'2. Erfassung Teilnehmende'!$A$12</definedName>
    <definedName name="Teil2">'2. Erfassung Teilnehmende'!$A$38</definedName>
    <definedName name="Titel">'1. Zuschussantrag'!$M$12:$X$12</definedName>
    <definedName name="TN_F1">'2. Erfassung Teilnehmende'!#REF!</definedName>
    <definedName name="TN_F2">'2. Erfassung Teilnehmende'!#REF!</definedName>
    <definedName name="TN_LK">'2. Erfassung Teilnehmende'!$I$160</definedName>
    <definedName name="TN_NLK">'2. Erfassung Teilnehmende'!$M$160</definedName>
    <definedName name="Ü2">'2. Erfassung Teilnehmende'!$A$38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9" i="1" l="1"/>
  <c r="E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L39" i="1"/>
  <c r="K39" i="1"/>
  <c r="J39" i="1"/>
  <c r="L159" i="1" l="1"/>
  <c r="B17" i="2" s="1"/>
  <c r="J159" i="1"/>
  <c r="B15" i="2" s="1"/>
  <c r="F9" i="1"/>
  <c r="D9" i="1"/>
  <c r="B9" i="3" l="1"/>
  <c r="B8" i="3"/>
  <c r="B7" i="3"/>
  <c r="B6" i="3"/>
  <c r="B5" i="3"/>
  <c r="C9" i="3"/>
  <c r="C11" i="2"/>
  <c r="B11" i="2"/>
  <c r="B10" i="2"/>
  <c r="B9" i="2"/>
  <c r="B8" i="2"/>
  <c r="B7" i="2"/>
  <c r="D8" i="1"/>
  <c r="D6" i="1"/>
  <c r="D7" i="1"/>
  <c r="D5" i="1"/>
  <c r="G46" i="1"/>
  <c r="G39" i="1"/>
  <c r="G48" i="1"/>
  <c r="V38" i="9" l="1"/>
  <c r="J38" i="9"/>
  <c r="K2" i="5" a="1"/>
  <c r="K2" i="5" s="1"/>
  <c r="N40" i="9" l="1"/>
  <c r="G42" i="1"/>
  <c r="G14" i="1"/>
  <c r="G16" i="1"/>
  <c r="G41" i="1"/>
  <c r="G43" i="1"/>
  <c r="G44" i="1"/>
  <c r="G45" i="1"/>
  <c r="G47" i="1"/>
  <c r="G15" i="1"/>
  <c r="G13" i="1"/>
  <c r="G17" i="1" l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50" i="1"/>
  <c r="G40" i="1"/>
  <c r="G49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A13" i="1" l="1"/>
  <c r="K2" i="4" a="1"/>
  <c r="K2" i="4" s="1"/>
  <c r="K159" i="1" l="1"/>
  <c r="B16" i="2" s="1"/>
  <c r="A19" i="1"/>
  <c r="A18" i="1"/>
  <c r="A16" i="1"/>
  <c r="A14" i="1"/>
  <c r="A15" i="1" s="1"/>
  <c r="A17" i="1" s="1"/>
  <c r="A20" i="1" l="1"/>
  <c r="A21" i="1" s="1"/>
  <c r="A22" i="1" s="1"/>
  <c r="A43" i="1" l="1"/>
  <c r="A23" i="1"/>
  <c r="A24" i="1"/>
  <c r="A25" i="1" s="1"/>
  <c r="A33" i="1"/>
  <c r="A39" i="1"/>
  <c r="A40" i="1" l="1"/>
  <c r="A41" i="1"/>
  <c r="A42" i="1" s="1"/>
  <c r="A44" i="1"/>
  <c r="A26" i="1"/>
  <c r="A27" i="1" s="1"/>
  <c r="A28" i="1" s="1"/>
  <c r="A45" i="1" l="1"/>
  <c r="A46" i="1"/>
  <c r="A29" i="1"/>
  <c r="A30" i="1" s="1"/>
  <c r="A31" i="1" s="1"/>
  <c r="A47" i="1" l="1"/>
  <c r="A32" i="1"/>
  <c r="D34" i="1" s="1"/>
  <c r="B44" i="3"/>
  <c r="B45" i="3"/>
  <c r="B46" i="3"/>
  <c r="B47" i="3"/>
  <c r="B48" i="3"/>
  <c r="B43" i="3"/>
  <c r="C36" i="3"/>
  <c r="D36" i="3"/>
  <c r="C37" i="3"/>
  <c r="D37" i="3"/>
  <c r="B37" i="3"/>
  <c r="B36" i="3"/>
  <c r="B26" i="3"/>
  <c r="C26" i="3"/>
  <c r="C27" i="3" s="1"/>
  <c r="C28" i="3" s="1"/>
  <c r="D26" i="3"/>
  <c r="D27" i="3" s="1"/>
  <c r="C30" i="3"/>
  <c r="D30" i="3"/>
  <c r="B30" i="3"/>
  <c r="C19" i="3"/>
  <c r="D19" i="3"/>
  <c r="B19" i="3"/>
  <c r="C15" i="3"/>
  <c r="C16" i="3" s="1"/>
  <c r="C17" i="3" s="1"/>
  <c r="D15" i="3"/>
  <c r="D16" i="3" s="1"/>
  <c r="B15" i="3"/>
  <c r="A48" i="1" l="1"/>
  <c r="A49" i="1"/>
  <c r="B27" i="3"/>
  <c r="B28" i="3" s="1"/>
  <c r="C29" i="3"/>
  <c r="D28" i="3"/>
  <c r="D29" i="3" s="1"/>
  <c r="C18" i="3"/>
  <c r="D17" i="3"/>
  <c r="D18" i="3" s="1"/>
  <c r="B16" i="3"/>
  <c r="B17" i="3" s="1"/>
  <c r="A51" i="1" l="1"/>
  <c r="A50" i="1"/>
  <c r="B18" i="3"/>
  <c r="B29" i="3"/>
  <c r="A52" i="1" l="1"/>
  <c r="A53" i="1" l="1"/>
  <c r="C20" i="3"/>
  <c r="D20" i="3"/>
  <c r="B20" i="3"/>
  <c r="C31" i="3"/>
  <c r="D31" i="3"/>
  <c r="B31" i="3"/>
  <c r="C38" i="3"/>
  <c r="D38" i="3"/>
  <c r="B38" i="3"/>
  <c r="A54" i="1" l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D159" i="1" s="1"/>
  <c r="B18" i="2"/>
  <c r="N161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  <author>Thomas Unger</author>
    <author>MoreBUSINESS GmbH</author>
  </authors>
  <commentList>
    <comment ref="A12" authorId="0" shapeId="0" xr:uid="{D2C8AA2D-8080-4528-BAE3-D8E1A11E2ECD}">
      <text>
        <r>
          <rPr>
            <sz val="9"/>
            <color indexed="81"/>
            <rFont val="Segoe UI"/>
            <family val="2"/>
          </rPr>
          <t>Lfd. Nr. wird automatisch vergeben</t>
        </r>
      </text>
    </comment>
    <comment ref="D12" authorId="0" shapeId="0" xr:uid="{032891AD-89F8-4382-BF6F-F2C6094A4C0E}">
      <text>
        <r>
          <rPr>
            <sz val="9"/>
            <color indexed="81"/>
            <rFont val="Segoe UI"/>
            <family val="2"/>
          </rPr>
          <t>Bitte über die Dropdownbox 
auswählen: m/w/d</t>
        </r>
      </text>
    </comment>
    <comment ref="G12" authorId="1" shapeId="0" xr:uid="{8273D4C8-AED9-467E-AA65-6BB18B4E1699}">
      <text>
        <r>
          <rPr>
            <sz val="9"/>
            <color indexed="81"/>
            <rFont val="Segoe UI"/>
            <family val="2"/>
          </rPr>
          <t>Der Ort wird nach Eingabe der PLZ automatisch ausgefüllt. Wenn "#NV" angezeigt wird, bitte den Ort ergänzen.</t>
        </r>
      </text>
    </comment>
    <comment ref="K12" authorId="2" shapeId="0" xr:uid="{C6BEE1C3-5F62-4F01-821E-8B82C32EB696}">
      <text>
        <r>
          <rPr>
            <b/>
            <sz val="9"/>
            <color indexed="81"/>
            <rFont val="Segoe UI"/>
            <family val="2"/>
          </rPr>
          <t>Bitte über Dropdownfeld auswählen:</t>
        </r>
        <r>
          <rPr>
            <sz val="9"/>
            <color indexed="81"/>
            <rFont val="Segoe UI"/>
            <family val="2"/>
          </rPr>
          <t xml:space="preserve">
</t>
        </r>
        <r>
          <rPr>
            <i/>
            <sz val="9"/>
            <color indexed="81"/>
            <rFont val="Segoe UI"/>
            <family val="2"/>
          </rPr>
          <t>ja oder nein
 auswählen</t>
        </r>
      </text>
    </comment>
    <comment ref="L12" authorId="1" shapeId="0" xr:uid="{3372133D-360D-4876-BC47-F6D95FD5EB81}">
      <text>
        <r>
          <rPr>
            <b/>
            <sz val="9"/>
            <color indexed="81"/>
            <rFont val="Segoe UI"/>
            <family val="2"/>
          </rPr>
          <t xml:space="preserve">Bitte über Dropdownfeld auswählen: </t>
        </r>
        <r>
          <rPr>
            <sz val="9"/>
            <color indexed="81"/>
            <rFont val="Segoe UI"/>
            <family val="2"/>
          </rPr>
          <t xml:space="preserve">
ja oder nein</t>
        </r>
      </text>
    </comment>
    <comment ref="M12" authorId="1" shapeId="0" xr:uid="{A6E32A24-843A-47D4-A13A-7EB82ECEAB40}">
      <text>
        <r>
          <rPr>
            <b/>
            <sz val="9"/>
            <color indexed="81"/>
            <rFont val="Segoe UI"/>
            <family val="2"/>
          </rPr>
          <t>Bitte über Dropdownfeld ausfüllen.</t>
        </r>
      </text>
    </comment>
    <comment ref="A38" authorId="0" shapeId="0" xr:uid="{4216E2F6-AD27-4324-9FF6-F7A2E9890448}">
      <text>
        <r>
          <rPr>
            <sz val="9"/>
            <color indexed="81"/>
            <rFont val="Segoe UI"/>
            <family val="2"/>
          </rPr>
          <t>Lfd. Nr. wird
automatisch vergeben.</t>
        </r>
      </text>
    </comment>
    <comment ref="D38" authorId="0" shapeId="0" xr:uid="{48A09986-DAD9-40C9-BAC9-283D9D172DE7}">
      <text>
        <r>
          <rPr>
            <sz val="9"/>
            <color indexed="81"/>
            <rFont val="Segoe UI"/>
            <family val="2"/>
          </rPr>
          <t>Bitte über die 
Dropdownbox 
auswählen: m/w/d</t>
        </r>
      </text>
    </comment>
    <comment ref="G38" authorId="1" shapeId="0" xr:uid="{0E1ABFA6-32F1-40E5-835B-A87B25FA47CF}">
      <text>
        <r>
          <rPr>
            <sz val="9"/>
            <color indexed="81"/>
            <rFont val="Segoe UI"/>
            <family val="2"/>
          </rPr>
          <t>Der Ort wird nach Eingabe der PLZ automatisch ausgefüllt. Wenn "#NV" angezeigt wird, bitte den Ort ergänzen.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<sst xmlns="http://schemas.openxmlformats.org/spreadsheetml/2006/main" count="334" uniqueCount="247">
  <si>
    <t>Vorname</t>
  </si>
  <si>
    <t>PLZ</t>
  </si>
  <si>
    <t>Ort</t>
  </si>
  <si>
    <t>lfd. Nr.</t>
  </si>
  <si>
    <t>Ergebnisse für Übertrag in den Zuschussantrag</t>
  </si>
  <si>
    <t>Teilnehmer*innen</t>
  </si>
  <si>
    <t>aus anderen Städten/Landkreisen</t>
  </si>
  <si>
    <t>Anzahl</t>
  </si>
  <si>
    <t>Datum:</t>
  </si>
  <si>
    <t>Beginn:</t>
  </si>
  <si>
    <t>Ende:</t>
  </si>
  <si>
    <t>Betreuer*innen</t>
  </si>
  <si>
    <t xml:space="preserve">Anzahl der Teilnehmer*innen im Alter von </t>
  </si>
  <si>
    <t>weiblich</t>
  </si>
  <si>
    <t>männlich</t>
  </si>
  <si>
    <t>divers</t>
  </si>
  <si>
    <t>0 bis unter 10 Jahren</t>
  </si>
  <si>
    <t>10 bis unter 14 Jahren</t>
  </si>
  <si>
    <t>14 bis unter 18 Jahren</t>
  </si>
  <si>
    <t>18 bis unter 27 Jahren</t>
  </si>
  <si>
    <t>27 Jahren und älter</t>
  </si>
  <si>
    <t>Teilnehmer*innen insgesamt</t>
  </si>
  <si>
    <t>Ergebnis zur Teilnehmer*innenstruktur</t>
  </si>
  <si>
    <t xml:space="preserve">Anzahl der Jugendleiter*innen im Alter von </t>
  </si>
  <si>
    <t>Unter 16 Jahren</t>
  </si>
  <si>
    <t>16 bis unter 18 Jahre</t>
  </si>
  <si>
    <t>27 bis unter 45 Jahren</t>
  </si>
  <si>
    <t>45 Jahre und älter</t>
  </si>
  <si>
    <t>Jugendleiter*innen insgesamt</t>
  </si>
  <si>
    <t>Statistische Ergebnisse zu den Teilnehmenden:</t>
  </si>
  <si>
    <t xml:space="preserve">Anzahl der Personen im Alter von </t>
  </si>
  <si>
    <t>Unter 45 Jahren</t>
  </si>
  <si>
    <t>45 Jahren oder älter</t>
  </si>
  <si>
    <t>Personen insgesamt</t>
  </si>
  <si>
    <t>Beschreibung der Person (Mehrfachnennungen sind möglich):</t>
  </si>
  <si>
    <t>Honorarkräfte</t>
  </si>
  <si>
    <t>Geringfügig Beschäftigte</t>
  </si>
  <si>
    <t>Personen im FSJ/FÖJ</t>
  </si>
  <si>
    <t>Personen im BFD</t>
  </si>
  <si>
    <t>Personen im Praktikum</t>
  </si>
  <si>
    <t>Sonstige Personen </t>
  </si>
  <si>
    <t>Statistische Ergebnisse zu sonstigen pädagogisch tätigen Personen</t>
  </si>
  <si>
    <t>Statistisches Ergebnis zu ehrenamtlich tätige*r Betreuer*in                                                           (ehrenamtlichen, pädagogisch tätigem Personen=Jugendleiter*innen)</t>
  </si>
  <si>
    <t>Statistische Ergebnisse zu den Betreuer*innen:</t>
  </si>
  <si>
    <t>Sonstige Personen</t>
  </si>
  <si>
    <t>Personen</t>
  </si>
  <si>
    <t>Geschlecht</t>
  </si>
  <si>
    <t>m</t>
  </si>
  <si>
    <t>w</t>
  </si>
  <si>
    <t>d</t>
  </si>
  <si>
    <t>Auswahl</t>
  </si>
  <si>
    <t>X</t>
  </si>
  <si>
    <t>Statistische Ergebnisse zu Angestellte bei der durchführenden Organisation als haupt- und/oder nebenberuflich pädagogisch tätige Person (haupt- und/oder nebenberuflich pädagogisch tätigen Personen)</t>
  </si>
  <si>
    <t>ja</t>
  </si>
  <si>
    <t>nein</t>
  </si>
  <si>
    <t>—</t>
  </si>
  <si>
    <t>Veranstaltungsort:</t>
  </si>
  <si>
    <t>Postleitzahl:</t>
  </si>
  <si>
    <t>Kiefersfelden</t>
  </si>
  <si>
    <t>Oberaudorf</t>
  </si>
  <si>
    <t>Flintsbach</t>
  </si>
  <si>
    <t>Brannenburg</t>
  </si>
  <si>
    <t>Nußdorf/Inn</t>
  </si>
  <si>
    <t>Raubling</t>
  </si>
  <si>
    <t>Bad Feilnbach</t>
  </si>
  <si>
    <t>Neubeuern</t>
  </si>
  <si>
    <t>Samerberg</t>
  </si>
  <si>
    <t>Rohrdorf</t>
  </si>
  <si>
    <t>Frasdorf</t>
  </si>
  <si>
    <t>Aschau/Chiemgau</t>
  </si>
  <si>
    <t>Bernau</t>
  </si>
  <si>
    <t>Albaching</t>
  </si>
  <si>
    <t>Amerang</t>
  </si>
  <si>
    <t>Babensham</t>
  </si>
  <si>
    <t>Bad Aibling</t>
  </si>
  <si>
    <t>Bad Endorf</t>
  </si>
  <si>
    <t>Breitbrunn</t>
  </si>
  <si>
    <t>Bruckmühl</t>
  </si>
  <si>
    <t>Chiemsee</t>
  </si>
  <si>
    <t>Edling</t>
  </si>
  <si>
    <t>Eggstätt</t>
  </si>
  <si>
    <t>Eiselfing</t>
  </si>
  <si>
    <t>Feldkirchen-Westerham</t>
  </si>
  <si>
    <t>Griesstätt</t>
  </si>
  <si>
    <t>Großkarolinenfeld</t>
  </si>
  <si>
    <t>Gstadt</t>
  </si>
  <si>
    <t>Halfing</t>
  </si>
  <si>
    <t>Höslwang</t>
  </si>
  <si>
    <t>Evenhausen</t>
  </si>
  <si>
    <t>Kolbermoor</t>
  </si>
  <si>
    <t>Pfaffing</t>
  </si>
  <si>
    <t>Prien am Chiemsee</t>
  </si>
  <si>
    <t>Prutting</t>
  </si>
  <si>
    <t>Ramerberg</t>
  </si>
  <si>
    <t>Riedering</t>
  </si>
  <si>
    <t>Rimsting</t>
  </si>
  <si>
    <t>Rott am Inn</t>
  </si>
  <si>
    <t>Schechen</t>
  </si>
  <si>
    <t>Schonstett</t>
  </si>
  <si>
    <t>Söchtenau</t>
  </si>
  <si>
    <t>Soyen</t>
  </si>
  <si>
    <t>Stephanskirchen</t>
  </si>
  <si>
    <t>Tuntenhausen</t>
  </si>
  <si>
    <t>Vogtareuth</t>
  </si>
  <si>
    <t>Wasserburg</t>
  </si>
  <si>
    <t>Ostermünchen</t>
  </si>
  <si>
    <t>Willing</t>
  </si>
  <si>
    <t>Mietraching</t>
  </si>
  <si>
    <t>Rosenheim</t>
  </si>
  <si>
    <t>Antragsteller (Verband/Verein):</t>
  </si>
  <si>
    <t>Titel der Maßnahme:</t>
  </si>
  <si>
    <t>Name</t>
  </si>
  <si>
    <t>Teil II: Teilnehmende</t>
  </si>
  <si>
    <t>Gesamt Anzahl Betreuer*innen</t>
  </si>
  <si>
    <t>Gesamtzahl der Teilnehmer*innen:</t>
  </si>
  <si>
    <t>Uhrzeit</t>
  </si>
  <si>
    <t>Beginn (Datum)</t>
  </si>
  <si>
    <t>Ende (Datum)</t>
  </si>
  <si>
    <t>Teil I: Jugendleiter*innen, Betreuer*innen, Mitarbeiter*innen, Referenten*innen</t>
  </si>
  <si>
    <t>Allmannshofen</t>
  </si>
  <si>
    <t>Altenmünster</t>
  </si>
  <si>
    <t>Augsburg</t>
  </si>
  <si>
    <t>Aystetten</t>
  </si>
  <si>
    <t>Biberbach</t>
  </si>
  <si>
    <t>Bobingen</t>
  </si>
  <si>
    <t>Diedorf</t>
  </si>
  <si>
    <t>Dinkelscherben</t>
  </si>
  <si>
    <t>Ellgau</t>
  </si>
  <si>
    <t>Emersacker</t>
  </si>
  <si>
    <t>Fischach</t>
  </si>
  <si>
    <t>Gablingen</t>
  </si>
  <si>
    <t>Gersthofen</t>
  </si>
  <si>
    <t>Gessertshausen</t>
  </si>
  <si>
    <t>Großaitingen</t>
  </si>
  <si>
    <t>Heretsried</t>
  </si>
  <si>
    <t>Hiltenfingen</t>
  </si>
  <si>
    <t>Horgau</t>
  </si>
  <si>
    <t>Ustersbach</t>
  </si>
  <si>
    <t>Langenneufnach</t>
  </si>
  <si>
    <t>Stadtbergen</t>
  </si>
  <si>
    <t>Adelsried</t>
  </si>
  <si>
    <t>Neusäß</t>
  </si>
  <si>
    <t>Schwabmünchen</t>
  </si>
  <si>
    <t>Langerringen</t>
  </si>
  <si>
    <t>Mickhausen</t>
  </si>
  <si>
    <t>Scherstetten</t>
  </si>
  <si>
    <t>Mittelneufnach</t>
  </si>
  <si>
    <t>Walkertshofen</t>
  </si>
  <si>
    <t>Thierhaupten</t>
  </si>
  <si>
    <t>Ehingen b. Wertingen</t>
  </si>
  <si>
    <t>Westendorf b. Donauw.</t>
  </si>
  <si>
    <t>Oberottmarshausen</t>
  </si>
  <si>
    <t>Kutzenhausen</t>
  </si>
  <si>
    <t>Wehringen</t>
  </si>
  <si>
    <t>Bonstetten</t>
  </si>
  <si>
    <t>Langweid a. Lech</t>
  </si>
  <si>
    <t>Meitingen</t>
  </si>
  <si>
    <t>Zusmarshausen</t>
  </si>
  <si>
    <t>Königsbrunn</t>
  </si>
  <si>
    <t>aus dem Landkreis Augsburg</t>
  </si>
  <si>
    <t>aus der Stadt Augsburg</t>
  </si>
  <si>
    <t>Graben, Kleinaitingen, Obermeitingen, Untermeitingen</t>
  </si>
  <si>
    <t>Grab, Kleinait, Ob-, Untermtg</t>
  </si>
  <si>
    <t>Über die Gewährung von Kreiszuschüssen zur Förderung der Jugendarbeit und jugendpflegerische Maßnahmen (Aktivitätenzuschüsse) gemäß Kreisausschussbeschluss.</t>
  </si>
  <si>
    <t>4.1</t>
  </si>
  <si>
    <t>4.4</t>
  </si>
  <si>
    <t>4.2</t>
  </si>
  <si>
    <t>Kinder- und Jugenderholung, Freizeitmaßnahmen</t>
  </si>
  <si>
    <t>4.5</t>
  </si>
  <si>
    <t>4.3</t>
  </si>
  <si>
    <t>Verbandsspezifische Maßnahmen</t>
  </si>
  <si>
    <t>4.6</t>
  </si>
  <si>
    <t xml:space="preserve">1.) </t>
  </si>
  <si>
    <t xml:space="preserve">3.) </t>
  </si>
  <si>
    <t>5.)</t>
  </si>
  <si>
    <t>Name, Vorname:</t>
  </si>
  <si>
    <t xml:space="preserve">Telefon, E-Mail: </t>
  </si>
  <si>
    <t>Einnahmen:</t>
  </si>
  <si>
    <t>Ausgaben:</t>
  </si>
  <si>
    <t>a)</t>
  </si>
  <si>
    <t xml:space="preserve">Teilnehmergebühren                       </t>
  </si>
  <si>
    <t>Fahrtkosten</t>
  </si>
  <si>
    <t>b)</t>
  </si>
  <si>
    <t>Verpflegungs- und
Übernachtungskosten</t>
  </si>
  <si>
    <t>c)</t>
  </si>
  <si>
    <t>Zuschuss des Bayer. Jugendring</t>
  </si>
  <si>
    <t>Raummieten</t>
  </si>
  <si>
    <t>d)</t>
  </si>
  <si>
    <t xml:space="preserve">Verbandseigenmittel                       </t>
  </si>
  <si>
    <t>Honorare</t>
  </si>
  <si>
    <t>e)</t>
  </si>
  <si>
    <t>Sonstige Einnahmen</t>
  </si>
  <si>
    <t xml:space="preserve">Sonstige Ausgaben             </t>
  </si>
  <si>
    <t xml:space="preserve">  Summe der Einnahmen</t>
  </si>
  <si>
    <t>Summe der Ausgaben</t>
  </si>
  <si>
    <t>Fehlbetrag</t>
  </si>
  <si>
    <t>Die Überweisung des Zuschusses soll auf folgendes Konto erfolgen:</t>
  </si>
  <si>
    <t>6.)</t>
  </si>
  <si>
    <t>Kontoverbindung des Verbandes/Vereins:</t>
  </si>
  <si>
    <t>IBAN:</t>
  </si>
  <si>
    <t>BIC:</t>
  </si>
  <si>
    <t>Es sind keine Überweisungen auf Privatkonten möglich!</t>
  </si>
  <si>
    <t>Diese Seite ausdrucken, unterschreiben und den Unterlagen beilegen</t>
  </si>
  <si>
    <r>
      <t xml:space="preserve">Veranstaltungsort </t>
    </r>
    <r>
      <rPr>
        <b/>
        <sz val="9"/>
        <color theme="1"/>
        <rFont val="Arial"/>
        <family val="2"/>
      </rPr>
      <t>(bei Ausland: Land mitangeben)</t>
    </r>
  </si>
  <si>
    <t>Erfassung Teilnehmende</t>
  </si>
  <si>
    <t>Anleitung</t>
  </si>
  <si>
    <r>
      <t>Veranstaltungsort</t>
    </r>
    <r>
      <rPr>
        <sz val="8"/>
        <rFont val="Arial"/>
        <family val="2"/>
      </rPr>
      <t xml:space="preserve"> (bei Ausland: Land mitangeben)</t>
    </r>
  </si>
  <si>
    <t>4.)</t>
  </si>
  <si>
    <t>Verantwortliche*r Leiter*in:</t>
  </si>
  <si>
    <t>Förderung von Geräten und Materialien,
Renovierung und Ausstattung von Jugendräumen</t>
  </si>
  <si>
    <t>Gemeinsame Aktivitäten von jungen Menschen mit und ohne Behinderung</t>
  </si>
  <si>
    <t>Ort und Datum ________________________________  Unterschrift _________________________________</t>
  </si>
  <si>
    <t>ZUSCHUSSANTRAG</t>
  </si>
  <si>
    <t>Anzahl Tage</t>
  </si>
  <si>
    <t>Haupt- und/oder nebenberuflich pädagogisch tätige Person</t>
  </si>
  <si>
    <t>Ehrenamtlich 
tätige*r 
Betreuer*in</t>
  </si>
  <si>
    <t>Sonstige pädagogisch tätige Person, wie z.B. Honorarkraft, bitte Auswahl treffen</t>
  </si>
  <si>
    <t>Anmerkungen/ Notizen
(für eigene Zwecke)</t>
  </si>
  <si>
    <t>Schwerbe-hindertenausweis vorhanden</t>
  </si>
  <si>
    <t>m/w/d</t>
  </si>
  <si>
    <t>Teilnehmende aus dem LKr Augsburg</t>
  </si>
  <si>
    <t>Teilnehmende aus der Stadt Augsburg</t>
  </si>
  <si>
    <t>Teilnehmende aus anderen Landkreisen</t>
  </si>
  <si>
    <r>
      <rPr>
        <b/>
        <sz val="16"/>
        <color theme="1"/>
        <rFont val="Arial"/>
        <family val="2"/>
      </rPr>
      <t xml:space="preserve">Hinweistext und Ausfüllinfo: 
</t>
    </r>
    <r>
      <rPr>
        <sz val="10.5"/>
        <color theme="1"/>
        <rFont val="Arial"/>
        <family val="2"/>
      </rPr>
      <t xml:space="preserve">
</t>
    </r>
    <r>
      <rPr>
        <b/>
        <sz val="10.5"/>
        <color theme="1"/>
        <rFont val="Arial"/>
        <family val="2"/>
      </rPr>
      <t>Gelbe Felder müssen ausgefüllt werden
Grüne Felder werden automatisch genertiert. 
Sollte "NV" erscheinen, muss der Ort händisch nachgetragen werden
Rote Felder benötigen wir für die Statistik</t>
    </r>
  </si>
  <si>
    <t>Inhaber*in:</t>
  </si>
  <si>
    <t>Alter am ersten Tag der Maßnahme</t>
  </si>
  <si>
    <r>
      <t xml:space="preserve">Seit Januar 2025 hat der Kreisjugendring Augsburg-Land einen neuen Zuschussantrag. 
Der Antrag besteht aus dieser Excel-Datei mit drei auszufüllenden Arbeitsblättern. 
Der Bericht/ Programm kann auch in einem gesonderten Blatt mitgesendet werden
Blatt 4 und 5 werden automatisch für die Statistik genertiert.
Der Antrag muss folgendermaßen ausgefüllt werden: 
1.) die Arbeitsblätter sind durchnummeriert. Bitte die Reihenfolge einhalten.
Daten von 1. Zuschussantrag werden auf die Folgeseite mit übertragen.
2.) Die Seite 1. Zuschussantrag ist die einzige Seite, die </t>
    </r>
    <r>
      <rPr>
        <b/>
        <u/>
        <sz val="9"/>
        <rFont val="Arial"/>
        <family val="2"/>
      </rPr>
      <t>ausgedruckt</t>
    </r>
    <r>
      <rPr>
        <sz val="9"/>
        <rFont val="Arial"/>
        <family val="2"/>
      </rPr>
      <t xml:space="preserve"> werden muss aufgrund der Unterschrift. Alle anderen Seiten bitte </t>
    </r>
    <r>
      <rPr>
        <b/>
        <u/>
        <sz val="9"/>
        <rFont val="Arial"/>
        <family val="2"/>
      </rPr>
      <t>wieder als Excel-Datei abspeichern</t>
    </r>
    <r>
      <rPr>
        <sz val="9"/>
        <rFont val="Arial"/>
        <family val="2"/>
      </rPr>
      <t xml:space="preserve"> und dem KJR per Email schicken.
Bei Fragen wende dich bitte an:
</t>
    </r>
    <r>
      <rPr>
        <b/>
        <sz val="9"/>
        <rFont val="Arial"/>
        <family val="2"/>
      </rPr>
      <t>Tobias Tokarski</t>
    </r>
    <r>
      <rPr>
        <sz val="9"/>
        <rFont val="Arial"/>
        <family val="2"/>
      </rPr>
      <t xml:space="preserve">
Tel: 0821/ 450 795-142
E-Mail: t.tokarski@kjr-al.de
</t>
    </r>
  </si>
  <si>
    <t>Anträge müssen spätestens 3 Monate nach Abschluss der Maßnahme beim Kreisjugendring Augsburg, Hooverstraße 1, 86156 Augsburg eingereicht werden.  
Gläubiger ID Nummer: DE9377200000220910</t>
  </si>
  <si>
    <t xml:space="preserve">Bericht kann hier eingetragen werden oder per separater Datei geschickt werden.
Ziel und Methoden nur bei 4.1 (Bildung) oder 4.4 (Interkulturell) mit angeben.
</t>
  </si>
  <si>
    <t>Zeit</t>
  </si>
  <si>
    <t xml:space="preserve">Inhalt/Programm </t>
  </si>
  <si>
    <t>Methode/ Arbeitsform: Wie?</t>
  </si>
  <si>
    <t>Ausstattung/Material: Was muss griffbereit sein?</t>
  </si>
  <si>
    <t>Ziel: Warum?
Was wird damit beabsichtigt?</t>
  </si>
  <si>
    <t>Hinweise, Anmerkungen, etc.</t>
  </si>
  <si>
    <t>Zuschuss aus dem Kinder- und Jugendplan des Bundes</t>
  </si>
  <si>
    <r>
      <t xml:space="preserve">Interkulturelle / internationale Jugendarbeit 
</t>
    </r>
    <r>
      <rPr>
        <sz val="7"/>
        <rFont val="Arial"/>
        <family val="2"/>
      </rPr>
      <t>(Ziele u. Methoden angeben!)</t>
    </r>
  </si>
  <si>
    <r>
      <t xml:space="preserve">Außerschulische Bildung und Bildung Ehrenamtlicher </t>
    </r>
    <r>
      <rPr>
        <sz val="7"/>
        <rFont val="Arial"/>
        <family val="2"/>
      </rPr>
      <t>(Ziele u. Methoden angeben!)</t>
    </r>
  </si>
  <si>
    <r>
      <t xml:space="preserve">Wir versichern, dass die vorstehenden Ausgaben tatsächlich angefallen sind. Die Belege verbleiben beim Antragssteller und werden gemäß den Richtlinien vier Jahre aufbewahrt. Wir bestätigen ferner, dass die Zuschüsse der Stadt/ des Landkreises Augsburg zweckentsprechend verwendet wurden, keine höheren Einnahmen erzielt wurden und dass die vollständig ausgefüllte Teilnehmer*innenliste den Tatsachen entspricht. Die allgemeinen Bewirtschaftungsgrundsätze wurden beachtet. 
</t>
    </r>
    <r>
      <rPr>
        <b/>
        <sz val="9"/>
        <rFont val="Arial"/>
        <family val="2"/>
      </rPr>
      <t>Mit der eigenen Unterschrift bezeugt die antragstellende Person die Richtigkeit der Angaben.</t>
    </r>
  </si>
  <si>
    <r>
      <t xml:space="preserve">Juleica-Nummer </t>
    </r>
    <r>
      <rPr>
        <b/>
        <sz val="11"/>
        <color theme="1"/>
        <rFont val="Arial"/>
        <family val="2"/>
      </rPr>
      <t>(wenn vorhanden)</t>
    </r>
  </si>
  <si>
    <r>
      <t xml:space="preserve">ZUSCHUSSANTRAG </t>
    </r>
    <r>
      <rPr>
        <b/>
        <sz val="11"/>
        <rFont val="Arial"/>
        <family val="2"/>
      </rPr>
      <t>(Stand 02.2026)</t>
    </r>
  </si>
  <si>
    <t>2.)</t>
  </si>
  <si>
    <t>7.)</t>
  </si>
  <si>
    <t>8.) Maßnahme (bitte ankreuzen)</t>
  </si>
  <si>
    <t>9.)</t>
  </si>
  <si>
    <t>Adresse des Verbandes/Vereins:</t>
  </si>
  <si>
    <t>Stand: Februar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</si>
</sst>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164" formatCode="#,##0.00\ &quot;€&quot;"/>
    <numFmt numFmtId="165" formatCode="00000"/>
    <numFmt numFmtId="166" formatCode="h:mm;@"/>
    <numFmt numFmtId="167" formatCode="#,##0.00\ &quot;€&quot;;[Red]#,##0.00\ &quot;€&quot;"/>
  </numFmts>
  <fonts count="41" x14ac:knownFonts="1">
    <font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1"/>
      <color theme="1"/>
      <name val="Century Gothic"/>
      <family val="2"/>
    </font>
    <font>
      <b/>
      <sz val="12"/>
      <color theme="1"/>
      <name val="Century Gothic"/>
      <family val="2"/>
    </font>
    <font>
      <sz val="12"/>
      <color theme="1"/>
      <name val="Century Gothic"/>
      <family val="2"/>
    </font>
    <font>
      <i/>
      <sz val="9"/>
      <color indexed="81"/>
      <name val="Segoe UI"/>
      <family val="2"/>
    </font>
    <font>
      <sz val="11"/>
      <color theme="1"/>
      <name val="Calibri"/>
      <family val="2"/>
    </font>
    <font>
      <b/>
      <sz val="16"/>
      <color theme="1"/>
      <name val="Century Gothic"/>
      <family val="2"/>
    </font>
    <font>
      <sz val="10"/>
      <name val="Arial"/>
      <family val="2"/>
    </font>
    <font>
      <b/>
      <sz val="26"/>
      <name val="Yanone Kaffeesatz Bold"/>
      <family val="3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6"/>
      <name val="Arial"/>
      <family val="2"/>
    </font>
    <font>
      <u/>
      <sz val="10"/>
      <name val="Arial"/>
      <family val="2"/>
    </font>
    <font>
      <sz val="7"/>
      <name val="Arial"/>
      <family val="2"/>
    </font>
    <font>
      <b/>
      <i/>
      <u/>
      <sz val="11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22"/>
      <color theme="0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16"/>
      <color theme="1"/>
      <name val="Arial"/>
      <family val="2"/>
    </font>
    <font>
      <b/>
      <sz val="10.5"/>
      <color theme="1"/>
      <name val="Arial"/>
      <family val="2"/>
    </font>
    <font>
      <sz val="10.5"/>
      <color theme="1"/>
      <name val="Arial"/>
      <family val="2"/>
    </font>
    <font>
      <b/>
      <sz val="11"/>
      <color theme="1"/>
      <name val="Arial"/>
      <family val="2"/>
    </font>
    <font>
      <sz val="12"/>
      <name val="Arial"/>
      <family val="2"/>
    </font>
    <font>
      <sz val="11"/>
      <color theme="1"/>
      <name val="Arial"/>
      <family val="2"/>
    </font>
    <font>
      <b/>
      <sz val="26"/>
      <name val="Arial"/>
      <family val="2"/>
    </font>
    <font>
      <b/>
      <sz val="11"/>
      <name val="Arial"/>
      <family val="2"/>
    </font>
    <font>
      <b/>
      <sz val="26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u/>
      <sz val="9"/>
      <name val="Arial"/>
      <family val="2"/>
    </font>
    <font>
      <b/>
      <sz val="28"/>
      <name val="Arial"/>
      <family val="2"/>
    </font>
    <font>
      <b/>
      <sz val="24"/>
      <name val="Arial"/>
      <family val="2"/>
    </font>
    <font>
      <b/>
      <sz val="12"/>
      <color rgb="FFFF0000"/>
      <name val="Century Gothic"/>
      <family val="2"/>
    </font>
    <font>
      <b/>
      <sz val="10"/>
      <color theme="1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22"/>
      </left>
      <right/>
      <top style="medium">
        <color indexed="22"/>
      </top>
      <bottom/>
      <diagonal/>
    </border>
    <border>
      <left/>
      <right/>
      <top style="medium">
        <color indexed="22"/>
      </top>
      <bottom/>
      <diagonal/>
    </border>
    <border>
      <left/>
      <right style="medium">
        <color indexed="22"/>
      </right>
      <top style="medium">
        <color indexed="22"/>
      </top>
      <bottom/>
      <diagonal/>
    </border>
    <border>
      <left style="medium">
        <color indexed="22"/>
      </left>
      <right/>
      <top/>
      <bottom/>
      <diagonal/>
    </border>
    <border>
      <left/>
      <right style="medium">
        <color indexed="22"/>
      </right>
      <top/>
      <bottom/>
      <diagonal/>
    </border>
    <border>
      <left/>
      <right style="medium">
        <color indexed="22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22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22"/>
      </left>
      <right/>
      <top/>
      <bottom style="medium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 style="medium">
        <color indexed="22"/>
      </right>
      <top/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9" fillId="0" borderId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35" fillId="0" borderId="0" applyNumberFormat="0" applyFill="0" applyBorder="0" applyAlignment="0" applyProtection="0"/>
  </cellStyleXfs>
  <cellXfs count="206">
    <xf numFmtId="0" fontId="0" fillId="0" borderId="0" xfId="0"/>
    <xf numFmtId="0" fontId="3" fillId="0" borderId="0" xfId="0" applyFont="1"/>
    <xf numFmtId="0" fontId="5" fillId="0" borderId="0" xfId="0" applyFont="1"/>
    <xf numFmtId="0" fontId="5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164" fontId="5" fillId="0" borderId="0" xfId="0" applyNumberFormat="1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vertical="top" wrapText="1"/>
    </xf>
    <xf numFmtId="0" fontId="5" fillId="0" borderId="1" xfId="0" applyFont="1" applyBorder="1" applyProtection="1">
      <protection locked="0"/>
    </xf>
    <xf numFmtId="0" fontId="5" fillId="0" borderId="1" xfId="0" applyFont="1" applyBorder="1" applyAlignment="1" applyProtection="1">
      <alignment horizontal="center"/>
      <protection locked="0"/>
    </xf>
    <xf numFmtId="0" fontId="5" fillId="0" borderId="0" xfId="0" applyFont="1" applyAlignment="1">
      <alignment vertical="center"/>
    </xf>
    <xf numFmtId="0" fontId="5" fillId="4" borderId="1" xfId="0" applyFont="1" applyFill="1" applyBorder="1" applyAlignment="1">
      <alignment horizontal="right" indent="1"/>
    </xf>
    <xf numFmtId="0" fontId="5" fillId="0" borderId="4" xfId="0" applyFont="1" applyBorder="1" applyAlignment="1" applyProtection="1">
      <alignment horizontal="center"/>
      <protection locked="0"/>
    </xf>
    <xf numFmtId="0" fontId="7" fillId="0" borderId="0" xfId="0" applyFont="1"/>
    <xf numFmtId="1" fontId="0" fillId="0" borderId="0" xfId="0" applyNumberFormat="1"/>
    <xf numFmtId="49" fontId="0" fillId="0" borderId="0" xfId="0" applyNumberFormat="1"/>
    <xf numFmtId="49" fontId="0" fillId="5" borderId="0" xfId="0" applyNumberFormat="1" applyFill="1"/>
    <xf numFmtId="0" fontId="4" fillId="0" borderId="0" xfId="0" applyFont="1" applyAlignment="1">
      <alignment horizontal="center" vertical="top" wrapText="1"/>
    </xf>
    <xf numFmtId="0" fontId="5" fillId="0" borderId="0" xfId="0" applyFont="1" applyAlignment="1">
      <alignment horizontal="center" vertical="center"/>
    </xf>
    <xf numFmtId="0" fontId="0" fillId="6" borderId="9" xfId="0" applyFill="1" applyBorder="1"/>
    <xf numFmtId="0" fontId="10" fillId="0" borderId="0" xfId="1" applyFont="1" applyAlignment="1">
      <alignment vertical="center" wrapText="1"/>
    </xf>
    <xf numFmtId="0" fontId="9" fillId="0" borderId="0" xfId="1"/>
    <xf numFmtId="0" fontId="9" fillId="0" borderId="0" xfId="1" applyAlignment="1">
      <alignment vertical="center" wrapText="1"/>
    </xf>
    <xf numFmtId="0" fontId="11" fillId="0" borderId="0" xfId="1" applyFont="1" applyAlignment="1">
      <alignment wrapText="1"/>
    </xf>
    <xf numFmtId="0" fontId="14" fillId="0" borderId="0" xfId="1" applyFont="1"/>
    <xf numFmtId="49" fontId="14" fillId="0" borderId="0" xfId="1" applyNumberFormat="1" applyFont="1" applyAlignment="1">
      <alignment horizontal="right" vertical="center"/>
    </xf>
    <xf numFmtId="0" fontId="11" fillId="0" borderId="0" xfId="1" applyFont="1" applyAlignment="1">
      <alignment vertical="center"/>
    </xf>
    <xf numFmtId="0" fontId="16" fillId="0" borderId="0" xfId="1" applyFont="1"/>
    <xf numFmtId="0" fontId="13" fillId="0" borderId="0" xfId="1" applyFont="1"/>
    <xf numFmtId="0" fontId="9" fillId="0" borderId="0" xfId="1" applyAlignment="1">
      <alignment horizontal="center"/>
    </xf>
    <xf numFmtId="0" fontId="14" fillId="0" borderId="0" xfId="1" applyFont="1" applyAlignment="1">
      <alignment horizontal="center"/>
    </xf>
    <xf numFmtId="0" fontId="15" fillId="0" borderId="0" xfId="1" applyFont="1"/>
    <xf numFmtId="49" fontId="14" fillId="0" borderId="0" xfId="1" applyNumberFormat="1" applyFont="1" applyProtection="1">
      <protection locked="0"/>
    </xf>
    <xf numFmtId="0" fontId="18" fillId="8" borderId="10" xfId="1" applyFont="1" applyFill="1" applyBorder="1"/>
    <xf numFmtId="0" fontId="9" fillId="8" borderId="11" xfId="1" applyFill="1" applyBorder="1"/>
    <xf numFmtId="0" fontId="18" fillId="8" borderId="11" xfId="1" applyFont="1" applyFill="1" applyBorder="1"/>
    <xf numFmtId="0" fontId="9" fillId="8" borderId="12" xfId="1" applyFill="1" applyBorder="1"/>
    <xf numFmtId="0" fontId="19" fillId="8" borderId="13" xfId="1" applyFont="1" applyFill="1" applyBorder="1"/>
    <xf numFmtId="0" fontId="19" fillId="8" borderId="0" xfId="1" applyFont="1" applyFill="1"/>
    <xf numFmtId="44" fontId="19" fillId="8" borderId="0" xfId="2" applyFont="1" applyFill="1" applyBorder="1"/>
    <xf numFmtId="0" fontId="19" fillId="8" borderId="14" xfId="1" applyFont="1" applyFill="1" applyBorder="1"/>
    <xf numFmtId="0" fontId="19" fillId="0" borderId="0" xfId="1" applyFont="1"/>
    <xf numFmtId="0" fontId="19" fillId="8" borderId="13" xfId="1" applyFont="1" applyFill="1" applyBorder="1" applyAlignment="1">
      <alignment horizontal="left" vertical="center"/>
    </xf>
    <xf numFmtId="0" fontId="19" fillId="8" borderId="0" xfId="1" applyFont="1" applyFill="1" applyProtection="1">
      <protection locked="0"/>
    </xf>
    <xf numFmtId="0" fontId="20" fillId="8" borderId="13" xfId="1" applyFont="1" applyFill="1" applyBorder="1"/>
    <xf numFmtId="0" fontId="20" fillId="8" borderId="0" xfId="1" applyFont="1" applyFill="1"/>
    <xf numFmtId="0" fontId="9" fillId="8" borderId="13" xfId="1" applyFill="1" applyBorder="1"/>
    <xf numFmtId="0" fontId="9" fillId="8" borderId="0" xfId="1" applyFill="1"/>
    <xf numFmtId="0" fontId="9" fillId="8" borderId="14" xfId="1" applyFill="1" applyBorder="1"/>
    <xf numFmtId="0" fontId="9" fillId="8" borderId="19" xfId="1" applyFill="1" applyBorder="1"/>
    <xf numFmtId="0" fontId="9" fillId="8" borderId="20" xfId="1" applyFill="1" applyBorder="1"/>
    <xf numFmtId="0" fontId="9" fillId="8" borderId="21" xfId="1" applyFill="1" applyBorder="1"/>
    <xf numFmtId="0" fontId="17" fillId="0" borderId="0" xfId="1" applyFont="1" applyAlignment="1">
      <alignment horizontal="justify" vertical="center" wrapText="1"/>
    </xf>
    <xf numFmtId="0" fontId="14" fillId="0" borderId="0" xfId="1" applyFont="1" applyAlignment="1">
      <alignment horizontal="justify" vertical="center" wrapText="1"/>
    </xf>
    <xf numFmtId="49" fontId="9" fillId="0" borderId="0" xfId="1" applyNumberFormat="1" applyProtection="1">
      <protection locked="0"/>
    </xf>
    <xf numFmtId="14" fontId="14" fillId="0" borderId="0" xfId="1" applyNumberFormat="1" applyFont="1"/>
    <xf numFmtId="0" fontId="16" fillId="0" borderId="0" xfId="1" applyFont="1" applyAlignment="1">
      <alignment vertical="top"/>
    </xf>
    <xf numFmtId="0" fontId="22" fillId="0" borderId="0" xfId="0" applyFont="1" applyAlignment="1">
      <alignment horizontal="left" indent="1"/>
    </xf>
    <xf numFmtId="0" fontId="23" fillId="0" borderId="0" xfId="0" applyFont="1"/>
    <xf numFmtId="0" fontId="25" fillId="0" borderId="5" xfId="0" applyFont="1" applyBorder="1" applyAlignment="1">
      <alignment vertical="top"/>
    </xf>
    <xf numFmtId="0" fontId="25" fillId="0" borderId="5" xfId="0" applyFont="1" applyBorder="1" applyAlignment="1">
      <alignment horizontal="center" vertical="top"/>
    </xf>
    <xf numFmtId="0" fontId="27" fillId="0" borderId="0" xfId="0" applyFont="1" applyAlignment="1">
      <alignment vertical="top" wrapText="1"/>
    </xf>
    <xf numFmtId="0" fontId="23" fillId="4" borderId="1" xfId="0" applyFont="1" applyFill="1" applyBorder="1" applyAlignment="1">
      <alignment horizontal="right" indent="1"/>
    </xf>
    <xf numFmtId="0" fontId="23" fillId="0" borderId="1" xfId="0" applyFont="1" applyBorder="1" applyProtection="1">
      <protection locked="0"/>
    </xf>
    <xf numFmtId="0" fontId="23" fillId="0" borderId="1" xfId="0" applyFont="1" applyBorder="1" applyAlignment="1" applyProtection="1">
      <alignment horizontal="center"/>
      <protection locked="0"/>
    </xf>
    <xf numFmtId="165" fontId="23" fillId="0" borderId="1" xfId="0" applyNumberFormat="1" applyFont="1" applyBorder="1" applyAlignment="1" applyProtection="1">
      <alignment horizontal="center"/>
      <protection locked="0"/>
    </xf>
    <xf numFmtId="0" fontId="23" fillId="0" borderId="1" xfId="0" quotePrefix="1" applyFont="1" applyBorder="1" applyProtection="1">
      <protection locked="0"/>
    </xf>
    <xf numFmtId="0" fontId="23" fillId="0" borderId="4" xfId="0" applyFont="1" applyBorder="1" applyAlignment="1" applyProtection="1">
      <alignment horizontal="center"/>
      <protection locked="0"/>
    </xf>
    <xf numFmtId="0" fontId="23" fillId="0" borderId="1" xfId="0" applyFont="1" applyBorder="1"/>
    <xf numFmtId="0" fontId="22" fillId="2" borderId="1" xfId="0" applyFont="1" applyFill="1" applyBorder="1" applyAlignment="1">
      <alignment horizontal="center" vertical="center"/>
    </xf>
    <xf numFmtId="0" fontId="30" fillId="0" borderId="1" xfId="0" quotePrefix="1" applyFont="1" applyBorder="1" applyProtection="1">
      <protection locked="0"/>
    </xf>
    <xf numFmtId="0" fontId="31" fillId="0" borderId="1" xfId="0" applyFont="1" applyBorder="1" applyAlignment="1">
      <alignment horizontal="center"/>
    </xf>
    <xf numFmtId="0" fontId="23" fillId="4" borderId="1" xfId="0" applyFont="1" applyFill="1" applyBorder="1" applyAlignment="1">
      <alignment horizontal="center"/>
    </xf>
    <xf numFmtId="0" fontId="23" fillId="4" borderId="1" xfId="0" applyFont="1" applyFill="1" applyBorder="1" applyAlignment="1">
      <alignment horizontal="right" indent="3"/>
    </xf>
    <xf numFmtId="0" fontId="23" fillId="4" borderId="1" xfId="0" applyFont="1" applyFill="1" applyBorder="1"/>
    <xf numFmtId="0" fontId="23" fillId="4" borderId="1" xfId="0" applyFont="1" applyFill="1" applyBorder="1" applyAlignment="1">
      <alignment horizontal="center" vertical="center" wrapText="1"/>
    </xf>
    <xf numFmtId="0" fontId="34" fillId="0" borderId="0" xfId="0" applyFont="1"/>
    <xf numFmtId="0" fontId="21" fillId="0" borderId="0" xfId="1" applyFont="1" applyAlignment="1">
      <alignment vertical="center"/>
    </xf>
    <xf numFmtId="0" fontId="14" fillId="0" borderId="0" xfId="1" applyFont="1" applyAlignment="1">
      <alignment vertical="center" wrapText="1"/>
    </xf>
    <xf numFmtId="0" fontId="9" fillId="0" borderId="0" xfId="1" applyAlignment="1">
      <alignment vertical="center"/>
    </xf>
    <xf numFmtId="0" fontId="29" fillId="0" borderId="0" xfId="0" applyFont="1" applyAlignment="1">
      <alignment horizontal="left" indent="1"/>
    </xf>
    <xf numFmtId="0" fontId="31" fillId="0" borderId="0" xfId="0" applyFont="1"/>
    <xf numFmtId="0" fontId="29" fillId="0" borderId="1" xfId="0" applyFont="1" applyBorder="1" applyAlignment="1">
      <alignment horizontal="left" indent="1"/>
    </xf>
    <xf numFmtId="0" fontId="31" fillId="0" borderId="1" xfId="0" applyFont="1" applyBorder="1" applyAlignment="1">
      <alignment horizontal="left" indent="1"/>
    </xf>
    <xf numFmtId="14" fontId="23" fillId="0" borderId="1" xfId="0" applyNumberFormat="1" applyFont="1" applyBorder="1" applyAlignment="1">
      <alignment horizontal="left" indent="1"/>
    </xf>
    <xf numFmtId="0" fontId="31" fillId="0" borderId="8" xfId="0" applyFont="1" applyBorder="1"/>
    <xf numFmtId="0" fontId="31" fillId="0" borderId="5" xfId="0" applyFont="1" applyBorder="1"/>
    <xf numFmtId="0" fontId="31" fillId="0" borderId="0" xfId="0" applyFont="1" applyAlignment="1">
      <alignment horizontal="left" indent="1"/>
    </xf>
    <xf numFmtId="0" fontId="29" fillId="0" borderId="1" xfId="0" applyFont="1" applyBorder="1" applyAlignment="1">
      <alignment horizontal="right" indent="1"/>
    </xf>
    <xf numFmtId="0" fontId="25" fillId="0" borderId="0" xfId="0" applyFont="1" applyAlignment="1">
      <alignment vertical="top"/>
    </xf>
    <xf numFmtId="0" fontId="31" fillId="0" borderId="1" xfId="0" applyFont="1" applyBorder="1"/>
    <xf numFmtId="0" fontId="31" fillId="0" borderId="1" xfId="0" applyFont="1" applyBorder="1" applyAlignment="1">
      <alignment horizontal="right" indent="1"/>
    </xf>
    <xf numFmtId="0" fontId="29" fillId="0" borderId="1" xfId="0" applyFont="1" applyBorder="1" applyAlignment="1">
      <alignment horizontal="left" vertical="top" wrapText="1" indent="1"/>
    </xf>
    <xf numFmtId="0" fontId="29" fillId="0" borderId="0" xfId="0" applyFont="1" applyAlignment="1">
      <alignment vertical="center" wrapText="1"/>
    </xf>
    <xf numFmtId="0" fontId="11" fillId="0" borderId="0" xfId="1" applyFont="1" applyAlignment="1">
      <alignment vertical="top" wrapText="1"/>
    </xf>
    <xf numFmtId="14" fontId="5" fillId="0" borderId="0" xfId="0" applyNumberFormat="1" applyFont="1"/>
    <xf numFmtId="1" fontId="5" fillId="0" borderId="0" xfId="0" applyNumberFormat="1" applyFont="1"/>
    <xf numFmtId="49" fontId="14" fillId="0" borderId="0" xfId="1" applyNumberFormat="1" applyFont="1" applyAlignment="1" applyProtection="1">
      <alignment horizontal="center"/>
      <protection locked="0"/>
    </xf>
    <xf numFmtId="0" fontId="11" fillId="0" borderId="0" xfId="1" applyFont="1" applyAlignment="1">
      <alignment vertical="center" wrapText="1"/>
    </xf>
    <xf numFmtId="0" fontId="37" fillId="0" borderId="0" xfId="1" applyFont="1" applyAlignment="1">
      <alignment vertical="center" wrapText="1"/>
    </xf>
    <xf numFmtId="0" fontId="23" fillId="0" borderId="0" xfId="0" applyFont="1" applyAlignment="1" applyProtection="1">
      <alignment horizontal="left" indent="1"/>
      <protection locked="0"/>
    </xf>
    <xf numFmtId="166" fontId="23" fillId="0" borderId="0" xfId="0" applyNumberFormat="1" applyFont="1" applyAlignment="1" applyProtection="1">
      <alignment horizontal="center"/>
      <protection locked="0"/>
    </xf>
    <xf numFmtId="0" fontId="25" fillId="0" borderId="0" xfId="0" applyFont="1" applyAlignment="1">
      <alignment horizontal="center" vertical="top"/>
    </xf>
    <xf numFmtId="0" fontId="26" fillId="0" borderId="0" xfId="0" applyFont="1" applyAlignment="1">
      <alignment horizontal="center" vertical="center"/>
    </xf>
    <xf numFmtId="0" fontId="39" fillId="0" borderId="0" xfId="0" applyFont="1" applyAlignment="1">
      <alignment vertical="top" wrapText="1"/>
    </xf>
    <xf numFmtId="0" fontId="22" fillId="9" borderId="1" xfId="0" applyFont="1" applyFill="1" applyBorder="1" applyAlignment="1">
      <alignment horizontal="center" vertical="center" wrapText="1"/>
    </xf>
    <xf numFmtId="0" fontId="29" fillId="9" borderId="1" xfId="0" applyFont="1" applyFill="1" applyBorder="1" applyAlignment="1">
      <alignment horizontal="center" vertical="center" wrapText="1"/>
    </xf>
    <xf numFmtId="0" fontId="29" fillId="10" borderId="1" xfId="0" applyFont="1" applyFill="1" applyBorder="1" applyAlignment="1">
      <alignment horizontal="center" vertical="center" wrapText="1"/>
    </xf>
    <xf numFmtId="0" fontId="29" fillId="10" borderId="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5" fillId="0" borderId="22" xfId="0" applyFont="1" applyBorder="1" applyAlignment="1" applyProtection="1">
      <alignment horizontal="center"/>
      <protection locked="0"/>
    </xf>
    <xf numFmtId="0" fontId="22" fillId="4" borderId="1" xfId="0" applyFont="1" applyFill="1" applyBorder="1" applyAlignment="1">
      <alignment horizontal="center" vertical="center" wrapText="1"/>
    </xf>
    <xf numFmtId="0" fontId="23" fillId="0" borderId="1" xfId="0" applyFont="1" applyBorder="1" applyAlignment="1">
      <alignment wrapText="1"/>
    </xf>
    <xf numFmtId="0" fontId="5" fillId="0" borderId="22" xfId="0" applyFont="1" applyBorder="1" applyAlignment="1" applyProtection="1">
      <alignment horizontal="right" indent="3"/>
      <protection locked="0"/>
    </xf>
    <xf numFmtId="0" fontId="5" fillId="0" borderId="22" xfId="0" applyFont="1" applyBorder="1" applyProtection="1">
      <protection locked="0"/>
    </xf>
    <xf numFmtId="0" fontId="23" fillId="0" borderId="0" xfId="0" applyFont="1" applyAlignment="1">
      <alignment vertical="center"/>
    </xf>
    <xf numFmtId="0" fontId="22" fillId="9" borderId="1" xfId="0" applyFont="1" applyFill="1" applyBorder="1" applyAlignment="1">
      <alignment horizontal="center" vertical="center"/>
    </xf>
    <xf numFmtId="0" fontId="30" fillId="0" borderId="1" xfId="0" quotePrefix="1" applyFont="1" applyBorder="1" applyAlignment="1" applyProtection="1">
      <alignment horizontal="center" vertical="center"/>
      <protection locked="0"/>
    </xf>
    <xf numFmtId="0" fontId="23" fillId="0" borderId="1" xfId="0" quotePrefix="1" applyFont="1" applyBorder="1" applyAlignment="1" applyProtection="1">
      <alignment horizontal="center" vertical="center"/>
      <protection locked="0"/>
    </xf>
    <xf numFmtId="0" fontId="29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 applyProtection="1">
      <alignment horizontal="center"/>
      <protection locked="0" hidden="1"/>
    </xf>
    <xf numFmtId="0" fontId="23" fillId="0" borderId="0" xfId="0" applyFont="1" applyAlignment="1" applyProtection="1">
      <alignment horizontal="center"/>
      <protection locked="0"/>
    </xf>
    <xf numFmtId="0" fontId="22" fillId="11" borderId="1" xfId="0" applyFont="1" applyFill="1" applyBorder="1" applyAlignment="1">
      <alignment horizontal="center" vertical="center" wrapText="1"/>
    </xf>
    <xf numFmtId="0" fontId="22" fillId="11" borderId="1" xfId="0" applyFont="1" applyFill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/>
    </xf>
    <xf numFmtId="0" fontId="22" fillId="10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2" fillId="0" borderId="0" xfId="1" applyFont="1" applyAlignment="1">
      <alignment vertical="center"/>
    </xf>
    <xf numFmtId="0" fontId="13" fillId="0" borderId="3" xfId="1" applyFont="1" applyBorder="1"/>
    <xf numFmtId="14" fontId="23" fillId="0" borderId="3" xfId="0" applyNumberFormat="1" applyFont="1" applyBorder="1" applyAlignment="1">
      <alignment horizontal="left"/>
    </xf>
    <xf numFmtId="14" fontId="23" fillId="0" borderId="3" xfId="0" applyNumberFormat="1" applyFont="1" applyBorder="1"/>
    <xf numFmtId="166" fontId="23" fillId="0" borderId="7" xfId="0" applyNumberFormat="1" applyFont="1" applyBorder="1" applyAlignment="1">
      <alignment horizontal="center"/>
    </xf>
    <xf numFmtId="0" fontId="0" fillId="0" borderId="0" xfId="0" applyAlignment="1">
      <alignment vertical="top"/>
    </xf>
    <xf numFmtId="0" fontId="40" fillId="0" borderId="1" xfId="0" applyFont="1" applyBorder="1" applyAlignment="1">
      <alignment horizontal="center" vertical="center" wrapText="1"/>
    </xf>
    <xf numFmtId="0" fontId="23" fillId="0" borderId="5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2" fillId="0" borderId="0" xfId="1" applyFont="1" applyAlignment="1">
      <alignment horizontal="left" vertical="center" wrapText="1"/>
    </xf>
    <xf numFmtId="0" fontId="35" fillId="0" borderId="0" xfId="4" applyAlignment="1">
      <alignment horizontal="left" vertical="top" wrapText="1"/>
    </xf>
    <xf numFmtId="0" fontId="11" fillId="0" borderId="0" xfId="1" applyFont="1" applyAlignment="1">
      <alignment horizontal="left" vertical="top" wrapText="1"/>
    </xf>
    <xf numFmtId="0" fontId="19" fillId="0" borderId="0" xfId="1" applyFont="1" applyAlignment="1">
      <alignment horizontal="left"/>
    </xf>
    <xf numFmtId="0" fontId="9" fillId="0" borderId="1" xfId="1" applyBorder="1" applyAlignment="1">
      <alignment horizontal="left"/>
    </xf>
    <xf numFmtId="14" fontId="9" fillId="0" borderId="1" xfId="1" applyNumberFormat="1" applyBorder="1" applyAlignment="1">
      <alignment horizontal="left"/>
    </xf>
    <xf numFmtId="0" fontId="13" fillId="0" borderId="6" xfId="1" applyFont="1" applyBorder="1"/>
    <xf numFmtId="0" fontId="13" fillId="0" borderId="7" xfId="1" applyFont="1" applyBorder="1"/>
    <xf numFmtId="0" fontId="14" fillId="0" borderId="1" xfId="1" applyFont="1" applyBorder="1" applyProtection="1">
      <protection locked="0"/>
    </xf>
    <xf numFmtId="0" fontId="9" fillId="0" borderId="1" xfId="1" applyBorder="1" applyProtection="1">
      <protection locked="0"/>
    </xf>
    <xf numFmtId="0" fontId="9" fillId="0" borderId="1" xfId="1" applyBorder="1"/>
    <xf numFmtId="166" fontId="9" fillId="0" borderId="1" xfId="1" applyNumberFormat="1" applyBorder="1" applyAlignment="1">
      <alignment horizontal="left"/>
    </xf>
    <xf numFmtId="0" fontId="14" fillId="0" borderId="6" xfId="1" applyFont="1" applyBorder="1" applyAlignment="1">
      <alignment horizontal="left" vertical="center"/>
    </xf>
    <xf numFmtId="0" fontId="13" fillId="0" borderId="0" xfId="1" applyFont="1"/>
    <xf numFmtId="44" fontId="19" fillId="8" borderId="2" xfId="3" applyFont="1" applyFill="1" applyBorder="1" applyAlignment="1" applyProtection="1">
      <protection locked="0"/>
    </xf>
    <xf numFmtId="0" fontId="19" fillId="8" borderId="2" xfId="1" applyFont="1" applyFill="1" applyBorder="1" applyProtection="1">
      <protection locked="0"/>
    </xf>
    <xf numFmtId="0" fontId="19" fillId="8" borderId="15" xfId="1" applyFont="1" applyFill="1" applyBorder="1" applyProtection="1">
      <protection locked="0"/>
    </xf>
    <xf numFmtId="44" fontId="19" fillId="8" borderId="0" xfId="3" applyFont="1" applyFill="1" applyBorder="1" applyAlignment="1"/>
    <xf numFmtId="0" fontId="19" fillId="8" borderId="0" xfId="1" applyFont="1" applyFill="1"/>
    <xf numFmtId="0" fontId="19" fillId="8" borderId="14" xfId="1" applyFont="1" applyFill="1" applyBorder="1"/>
    <xf numFmtId="49" fontId="14" fillId="0" borderId="6" xfId="1" applyNumberFormat="1" applyFont="1" applyBorder="1" applyAlignment="1" applyProtection="1">
      <alignment horizontal="left" vertical="center"/>
      <protection locked="0"/>
    </xf>
    <xf numFmtId="0" fontId="19" fillId="8" borderId="0" xfId="1" applyFont="1" applyFill="1" applyAlignment="1">
      <alignment horizontal="left" vertical="center" wrapText="1"/>
    </xf>
    <xf numFmtId="0" fontId="19" fillId="8" borderId="0" xfId="1" applyFont="1" applyFill="1" applyAlignment="1">
      <alignment wrapText="1"/>
    </xf>
    <xf numFmtId="44" fontId="20" fillId="8" borderId="16" xfId="3" applyFont="1" applyFill="1" applyBorder="1" applyAlignment="1"/>
    <xf numFmtId="0" fontId="20" fillId="8" borderId="16" xfId="1" applyFont="1" applyFill="1" applyBorder="1"/>
    <xf numFmtId="0" fontId="20" fillId="8" borderId="17" xfId="1" applyFont="1" applyFill="1" applyBorder="1"/>
    <xf numFmtId="0" fontId="13" fillId="10" borderId="0" xfId="1" applyFont="1" applyFill="1" applyAlignment="1">
      <alignment horizontal="center"/>
    </xf>
    <xf numFmtId="0" fontId="11" fillId="0" borderId="0" xfId="1" applyFont="1" applyAlignment="1">
      <alignment horizontal="center" vertical="center" wrapText="1"/>
    </xf>
    <xf numFmtId="0" fontId="20" fillId="8" borderId="0" xfId="1" applyFont="1" applyFill="1" applyAlignment="1">
      <alignment horizontal="right"/>
    </xf>
    <xf numFmtId="167" fontId="13" fillId="8" borderId="18" xfId="2" applyNumberFormat="1" applyFont="1" applyFill="1" applyBorder="1" applyAlignment="1"/>
    <xf numFmtId="0" fontId="9" fillId="0" borderId="0" xfId="1" applyAlignment="1">
      <alignment horizontal="center"/>
    </xf>
    <xf numFmtId="0" fontId="9" fillId="0" borderId="2" xfId="1" applyBorder="1" applyAlignment="1">
      <alignment horizontal="left"/>
    </xf>
    <xf numFmtId="0" fontId="9" fillId="0" borderId="2" xfId="1" applyBorder="1" applyAlignment="1" applyProtection="1">
      <alignment horizontal="left"/>
      <protection locked="0"/>
    </xf>
    <xf numFmtId="0" fontId="14" fillId="0" borderId="6" xfId="1" applyFont="1" applyBorder="1" applyAlignment="1">
      <alignment horizontal="left"/>
    </xf>
    <xf numFmtId="0" fontId="38" fillId="0" borderId="0" xfId="1" applyFont="1" applyAlignment="1">
      <alignment horizontal="center" vertical="center" wrapText="1"/>
    </xf>
    <xf numFmtId="0" fontId="11" fillId="12" borderId="0" xfId="1" applyFont="1" applyFill="1" applyAlignment="1">
      <alignment horizontal="center" vertical="center" wrapText="1"/>
    </xf>
    <xf numFmtId="0" fontId="21" fillId="12" borderId="0" xfId="1" applyFont="1" applyFill="1" applyAlignment="1">
      <alignment horizontal="center" vertical="center" textRotation="180" wrapText="1"/>
    </xf>
    <xf numFmtId="0" fontId="19" fillId="0" borderId="0" xfId="1" applyFont="1"/>
    <xf numFmtId="0" fontId="16" fillId="0" borderId="2" xfId="1" applyFont="1" applyBorder="1" applyAlignment="1">
      <alignment vertical="top"/>
    </xf>
    <xf numFmtId="0" fontId="14" fillId="0" borderId="0" xfId="1" applyFont="1" applyAlignment="1">
      <alignment horizontal="left" vertical="center" wrapText="1"/>
    </xf>
    <xf numFmtId="0" fontId="9" fillId="0" borderId="0" xfId="1" applyAlignment="1">
      <alignment horizontal="left" vertical="center" wrapText="1"/>
    </xf>
    <xf numFmtId="0" fontId="14" fillId="0" borderId="0" xfId="1" applyFont="1" applyAlignment="1">
      <alignment vertical="center" wrapText="1"/>
    </xf>
    <xf numFmtId="0" fontId="13" fillId="7" borderId="0" xfId="1" applyFont="1" applyFill="1" applyAlignment="1">
      <alignment horizontal="left" vertical="center"/>
    </xf>
    <xf numFmtId="0" fontId="14" fillId="0" borderId="0" xfId="1" applyFont="1"/>
    <xf numFmtId="0" fontId="23" fillId="0" borderId="1" xfId="0" applyFont="1" applyBorder="1" applyAlignment="1">
      <alignment horizontal="left" indent="1"/>
    </xf>
    <xf numFmtId="0" fontId="28" fillId="3" borderId="0" xfId="0" applyFont="1" applyFill="1" applyAlignment="1">
      <alignment horizontal="center" vertical="center" wrapText="1"/>
    </xf>
    <xf numFmtId="0" fontId="22" fillId="4" borderId="3" xfId="0" applyFont="1" applyFill="1" applyBorder="1" applyAlignment="1">
      <alignment horizontal="right"/>
    </xf>
    <xf numFmtId="0" fontId="22" fillId="4" borderId="6" xfId="0" applyFont="1" applyFill="1" applyBorder="1" applyAlignment="1">
      <alignment horizontal="right"/>
    </xf>
    <xf numFmtId="0" fontId="22" fillId="4" borderId="7" xfId="0" applyFont="1" applyFill="1" applyBorder="1" applyAlignment="1">
      <alignment horizontal="right"/>
    </xf>
    <xf numFmtId="0" fontId="22" fillId="2" borderId="3" xfId="0" applyFont="1" applyFill="1" applyBorder="1" applyAlignment="1">
      <alignment horizontal="right" vertical="center" wrapText="1"/>
    </xf>
    <xf numFmtId="0" fontId="22" fillId="2" borderId="6" xfId="0" applyFont="1" applyFill="1" applyBorder="1" applyAlignment="1">
      <alignment horizontal="right" vertical="center" wrapText="1"/>
    </xf>
    <xf numFmtId="0" fontId="22" fillId="2" borderId="7" xfId="0" applyFont="1" applyFill="1" applyBorder="1" applyAlignment="1">
      <alignment horizontal="right" vertical="center" wrapText="1"/>
    </xf>
    <xf numFmtId="0" fontId="26" fillId="0" borderId="2" xfId="0" applyFont="1" applyBorder="1" applyAlignment="1">
      <alignment horizontal="left" vertical="center"/>
    </xf>
    <xf numFmtId="0" fontId="22" fillId="0" borderId="3" xfId="0" applyFont="1" applyBorder="1" applyAlignment="1">
      <alignment horizontal="left" indent="1"/>
    </xf>
    <xf numFmtId="0" fontId="22" fillId="0" borderId="6" xfId="0" applyFont="1" applyBorder="1" applyAlignment="1">
      <alignment horizontal="left" indent="1"/>
    </xf>
    <xf numFmtId="0" fontId="22" fillId="0" borderId="7" xfId="0" applyFont="1" applyBorder="1" applyAlignment="1">
      <alignment horizontal="left" indent="1"/>
    </xf>
    <xf numFmtId="0" fontId="8" fillId="0" borderId="2" xfId="0" applyFont="1" applyBorder="1" applyAlignment="1">
      <alignment horizontal="left" vertical="center"/>
    </xf>
    <xf numFmtId="0" fontId="0" fillId="0" borderId="0" xfId="0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0" xfId="0" applyAlignment="1">
      <alignment vertical="top"/>
    </xf>
    <xf numFmtId="0" fontId="31" fillId="0" borderId="1" xfId="0" applyFont="1" applyBorder="1" applyAlignment="1">
      <alignment horizontal="left" indent="1"/>
    </xf>
    <xf numFmtId="0" fontId="22" fillId="0" borderId="0" xfId="0" applyFont="1" applyAlignment="1">
      <alignment horizontal="left" indent="1"/>
    </xf>
    <xf numFmtId="0" fontId="14" fillId="0" borderId="3" xfId="1" applyFont="1" applyBorder="1" applyProtection="1">
      <protection locked="0"/>
    </xf>
    <xf numFmtId="0" fontId="14" fillId="0" borderId="6" xfId="1" applyFont="1" applyBorder="1" applyProtection="1">
      <protection locked="0"/>
    </xf>
    <xf numFmtId="0" fontId="14" fillId="0" borderId="7" xfId="1" applyFont="1" applyBorder="1" applyProtection="1">
      <protection locked="0"/>
    </xf>
    <xf numFmtId="0" fontId="13" fillId="0" borderId="3" xfId="1" applyFont="1" applyBorder="1" applyAlignment="1"/>
    <xf numFmtId="0" fontId="13" fillId="0" borderId="6" xfId="1" applyFont="1" applyBorder="1" applyAlignment="1"/>
    <xf numFmtId="0" fontId="13" fillId="0" borderId="7" xfId="1" applyFont="1" applyBorder="1" applyAlignment="1"/>
  </cellXfs>
  <cellStyles count="5">
    <cellStyle name="Euro" xfId="2" xr:uid="{1052E17D-E1DC-454D-A72E-66A77A2FD7BB}"/>
    <cellStyle name="Link" xfId="4" builtinId="8"/>
    <cellStyle name="Standard" xfId="0" builtinId="0"/>
    <cellStyle name="Standard 2" xfId="1" xr:uid="{6BAF6BD2-6557-4215-BFA1-829046830496}"/>
    <cellStyle name="Währung 2" xfId="3" xr:uid="{2A04646D-B581-4D5C-A7C7-16533F9A9195}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30" formatCode="@"/>
    </dxf>
    <dxf>
      <numFmt numFmtId="1" formatCode="0"/>
    </dxf>
    <dxf>
      <numFmt numFmtId="30" formatCode="@"/>
    </dxf>
    <dxf>
      <numFmt numFmtId="1" formatCode="0"/>
    </dxf>
  </dxfs>
  <tableStyles count="0" defaultTableStyle="TableStyleMedium2" defaultPivotStyle="PivotStyleLight16"/>
  <colors>
    <mruColors>
      <color rgb="FFFF6969"/>
      <color rgb="FFE2CFF1"/>
      <color rgb="FFFF0000"/>
      <color rgb="FF0041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91220</xdr:colOff>
      <xdr:row>0</xdr:row>
      <xdr:rowOff>208451</xdr:rowOff>
    </xdr:from>
    <xdr:to>
      <xdr:col>7</xdr:col>
      <xdr:colOff>1356279</xdr:colOff>
      <xdr:row>6</xdr:row>
      <xdr:rowOff>76496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A699A63-A124-4047-B2A6-EF06FD9CC3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01295" y="208451"/>
          <a:ext cx="1265059" cy="145439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28576</xdr:colOff>
      <xdr:row>0</xdr:row>
      <xdr:rowOff>76200</xdr:rowOff>
    </xdr:from>
    <xdr:to>
      <xdr:col>3</xdr:col>
      <xdr:colOff>231488</xdr:colOff>
      <xdr:row>6</xdr:row>
      <xdr:rowOff>39756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AD0513B-89EE-456C-B9FB-F054E6821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6" y="76200"/>
          <a:ext cx="945862" cy="112395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21</xdr:row>
          <xdr:rowOff>85725</xdr:rowOff>
        </xdr:from>
        <xdr:to>
          <xdr:col>1</xdr:col>
          <xdr:colOff>66675</xdr:colOff>
          <xdr:row>21</xdr:row>
          <xdr:rowOff>304800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</xdr:colOff>
          <xdr:row>22</xdr:row>
          <xdr:rowOff>76200</xdr:rowOff>
        </xdr:from>
        <xdr:to>
          <xdr:col>1</xdr:col>
          <xdr:colOff>76200</xdr:colOff>
          <xdr:row>22</xdr:row>
          <xdr:rowOff>295275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</xdr:colOff>
          <xdr:row>23</xdr:row>
          <xdr:rowOff>76200</xdr:rowOff>
        </xdr:from>
        <xdr:to>
          <xdr:col>4</xdr:col>
          <xdr:colOff>57150</xdr:colOff>
          <xdr:row>23</xdr:row>
          <xdr:rowOff>295275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21</xdr:row>
          <xdr:rowOff>95250</xdr:rowOff>
        </xdr:from>
        <xdr:to>
          <xdr:col>15</xdr:col>
          <xdr:colOff>9525</xdr:colOff>
          <xdr:row>21</xdr:row>
          <xdr:rowOff>314325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22</xdr:row>
          <xdr:rowOff>95250</xdr:rowOff>
        </xdr:from>
        <xdr:to>
          <xdr:col>15</xdr:col>
          <xdr:colOff>9525</xdr:colOff>
          <xdr:row>22</xdr:row>
          <xdr:rowOff>314325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</xdr:colOff>
          <xdr:row>23</xdr:row>
          <xdr:rowOff>76200</xdr:rowOff>
        </xdr:from>
        <xdr:to>
          <xdr:col>15</xdr:col>
          <xdr:colOff>9525</xdr:colOff>
          <xdr:row>23</xdr:row>
          <xdr:rowOff>295275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204107</xdr:colOff>
      <xdr:row>0</xdr:row>
      <xdr:rowOff>149679</xdr:rowOff>
    </xdr:from>
    <xdr:to>
      <xdr:col>2</xdr:col>
      <xdr:colOff>816765</xdr:colOff>
      <xdr:row>3</xdr:row>
      <xdr:rowOff>341111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732A873B-4F89-433B-A32C-EC985917E6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42" t="9169" r="26624" b="9192"/>
        <a:stretch/>
      </xdr:blipFill>
      <xdr:spPr>
        <a:xfrm>
          <a:off x="204107" y="149679"/>
          <a:ext cx="2549976" cy="105965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119063</xdr:colOff>
      <xdr:row>0</xdr:row>
      <xdr:rowOff>142874</xdr:rowOff>
    </xdr:from>
    <xdr:to>
      <xdr:col>0</xdr:col>
      <xdr:colOff>2669039</xdr:colOff>
      <xdr:row>3</xdr:row>
      <xdr:rowOff>559592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3A4B632-A93D-331C-7B53-D217B578EC0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42" t="9169" r="26624" b="9192"/>
        <a:stretch/>
      </xdr:blipFill>
      <xdr:spPr>
        <a:xfrm>
          <a:off x="119063" y="142874"/>
          <a:ext cx="2549976" cy="105965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154781</xdr:colOff>
      <xdr:row>0</xdr:row>
      <xdr:rowOff>71438</xdr:rowOff>
    </xdr:from>
    <xdr:to>
      <xdr:col>0</xdr:col>
      <xdr:colOff>2704757</xdr:colOff>
      <xdr:row>3</xdr:row>
      <xdr:rowOff>488156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27680D5-4B97-4F44-B428-E3FB03CEDE4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442" t="9169" r="26624" b="9192"/>
        <a:stretch/>
      </xdr:blipFill>
      <xdr:spPr>
        <a:xfrm>
          <a:off x="154781" y="71438"/>
          <a:ext cx="2549976" cy="105965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1547DF-933D-446E-A2C9-D11D4A27E570}" name="tbl_Personen" displayName="tbl_Personen" ref="A1:A8" totalsRowShown="0">
  <autoFilter ref="A1:A8" xr:uid="{96D45703-8A17-49E5-85A3-79DC6DDB2BFA}"/>
  <tableColumns count="1">
    <tableColumn id="1" xr3:uid="{F3335BF5-3B05-481B-A660-A9F46A98B120}" name="Personen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6ABF4F89-96B0-40EA-840F-1F3EBB1A2287}" name="Tabelle511" displayName="Tabelle511" ref="E6:E8" totalsRowShown="0">
  <autoFilter ref="E6:E8" xr:uid="{73CE1F34-BDCC-40EF-ADD1-0D4CCCD29E26}"/>
  <tableColumns count="1">
    <tableColumn id="1" xr3:uid="{BC31AFBE-D930-4E49-9B86-DF56B7873835}" name="Auswahl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AA2D218-696A-44C7-BD8E-ACBE76804F3B}" name="tbl_Geschlecht" displayName="tbl_Geschlecht" ref="C1:C4" totalsRowShown="0">
  <autoFilter ref="C1:C4" xr:uid="{627A2F07-A53A-4A86-BDF3-3D75BE5DEE5A}"/>
  <tableColumns count="1">
    <tableColumn id="1" xr3:uid="{F9C0CD32-3F88-47FD-BE9A-2D11A135C648}" name="Geschlech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9A7A98E-E58E-485C-82B6-33416BD9D0A5}" name="tbl_Auswahl" displayName="tbl_Auswahl" ref="E1:E3" totalsRowShown="0">
  <autoFilter ref="E1:E3" xr:uid="{2436A05C-7504-4F85-9401-FFBA7A16D264}"/>
  <tableColumns count="1">
    <tableColumn id="1" xr3:uid="{73618B89-9984-4933-8867-FFF5D9DDBA8C}" name="Auswahl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4C9FC6E-FA49-4866-B032-40E1C6F519E1}" name="tbl_PLZ" displayName="tbl_PLZ" ref="G1:H56" totalsRowShown="0">
  <autoFilter ref="G1:H56" xr:uid="{EEF5F539-56A2-4ADC-8126-7B1BB7F6BA8C}"/>
  <tableColumns count="2">
    <tableColumn id="1" xr3:uid="{A1B41E9F-8C0A-4714-A773-CE6828A104D7}" name="PLZ" dataDxfId="10"/>
    <tableColumn id="2" xr3:uid="{EB9BE795-FBD6-4D70-BEBF-0CC2285A7643}" name="Ort" dataDxf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C48EAAE-2741-4DCE-AEE7-6585C6FA9955}" name="Tabelle5" displayName="Tabelle5" ref="E6:E8" totalsRowShown="0">
  <autoFilter ref="E6:E8" xr:uid="{73CE1F34-BDCC-40EF-ADD1-0D4CCCD29E26}"/>
  <tableColumns count="1">
    <tableColumn id="1" xr3:uid="{B64195E1-7A0B-4BB2-BD6E-8BEC74445DC4}" name="Auswahl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56765921-E01C-4C5F-A819-5DFD41E8A953}" name="tbl_Personen7" displayName="tbl_Personen7" ref="A1:A8" totalsRowShown="0">
  <autoFilter ref="A1:A8" xr:uid="{96D45703-8A17-49E5-85A3-79DC6DDB2BFA}"/>
  <tableColumns count="1">
    <tableColumn id="1" xr3:uid="{73436E35-87F0-4449-839B-C8F324F73D1D}" name="Personen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2579CCC-82C5-429F-AC5C-1DB64923554B}" name="tbl_Geschlecht8" displayName="tbl_Geschlecht8" ref="C1:C4" totalsRowShown="0">
  <autoFilter ref="C1:C4" xr:uid="{627A2F07-A53A-4A86-BDF3-3D75BE5DEE5A}"/>
  <tableColumns count="1">
    <tableColumn id="1" xr3:uid="{A13A7F5C-DD37-4461-A56F-712BF56E2724}" name="Geschlecht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74B7C54C-1ABF-4F38-9E6D-C8687C460B5B}" name="tbl_Auswahl9" displayName="tbl_Auswahl9" ref="E1:E3" totalsRowShown="0">
  <autoFilter ref="E1:E3" xr:uid="{2436A05C-7504-4F85-9401-FFBA7A16D264}"/>
  <tableColumns count="1">
    <tableColumn id="1" xr3:uid="{6D7D21E3-8987-438E-9CC0-2F8C817FE091}" name="Auswahl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28972EF-2FB5-4B64-B196-5C5DA1341AB5}" name="tbl_PLZ10" displayName="tbl_PLZ10" ref="G1:H69" totalsRowShown="0">
  <autoFilter ref="G1:H69" xr:uid="{EEF5F539-56A2-4ADC-8126-7B1BB7F6BA8C}"/>
  <tableColumns count="2">
    <tableColumn id="1" xr3:uid="{CFCFCE13-A347-45B1-9DB0-C52D2484947E}" name="PLZ" dataDxfId="8"/>
    <tableColumn id="2" xr3:uid="{F9F03524-12C9-40F9-AF7C-58877BAEDD20}" name="Ort" dataDxfId="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0688AC-AC7D-412B-8755-48D9670B5492}">
  <sheetPr codeName="Tabelle4">
    <tabColor theme="0"/>
  </sheetPr>
  <dimension ref="A1:Q52"/>
  <sheetViews>
    <sheetView tabSelected="1" zoomScale="110" zoomScaleNormal="110" zoomScaleSheetLayoutView="110" workbookViewId="0">
      <selection activeCell="M14" sqref="M14"/>
    </sheetView>
  </sheetViews>
  <sheetFormatPr baseColWidth="10" defaultRowHeight="12.75" x14ac:dyDescent="0.2"/>
  <cols>
    <col min="1" max="1" width="6.42578125" style="21" customWidth="1"/>
    <col min="2" max="3" width="11.42578125" style="21"/>
    <col min="4" max="4" width="7.7109375" style="21" customWidth="1"/>
    <col min="5" max="5" width="6.28515625" style="21" customWidth="1"/>
    <col min="6" max="7" width="11.42578125" style="21"/>
    <col min="8" max="8" width="22.85546875" style="21" customWidth="1"/>
    <col min="9" max="16384" width="11.42578125" style="21"/>
  </cols>
  <sheetData>
    <row r="1" spans="1:17" ht="32.25" customHeight="1" x14ac:dyDescent="0.2">
      <c r="A1" s="138" t="s">
        <v>240</v>
      </c>
      <c r="B1" s="138"/>
      <c r="C1" s="138"/>
      <c r="D1" s="138"/>
      <c r="E1" s="138"/>
      <c r="F1" s="138"/>
      <c r="G1" s="138"/>
      <c r="H1" s="20"/>
      <c r="I1" s="77"/>
      <c r="J1" s="20"/>
      <c r="K1" s="20"/>
      <c r="L1" s="20"/>
      <c r="M1" s="20"/>
      <c r="N1" s="20"/>
      <c r="O1" s="20"/>
      <c r="P1" s="20"/>
      <c r="Q1" s="20"/>
    </row>
    <row r="2" spans="1:17" ht="33.75" x14ac:dyDescent="0.2">
      <c r="A2" s="138" t="s">
        <v>205</v>
      </c>
      <c r="B2" s="138"/>
      <c r="C2" s="138"/>
      <c r="D2" s="138"/>
      <c r="E2" s="138"/>
      <c r="F2" s="138"/>
      <c r="G2" s="138"/>
      <c r="I2" s="77"/>
    </row>
    <row r="3" spans="1:17" ht="15" customHeight="1" x14ac:dyDescent="0.2">
      <c r="A3" s="79"/>
      <c r="B3" s="79"/>
      <c r="C3" s="79"/>
      <c r="D3" s="79"/>
      <c r="E3" s="79"/>
      <c r="F3" s="79"/>
      <c r="G3" s="79"/>
      <c r="I3" s="77"/>
    </row>
    <row r="4" spans="1:17" ht="15" customHeight="1" x14ac:dyDescent="0.2">
      <c r="A4" s="22"/>
      <c r="B4" s="22"/>
      <c r="C4" s="22"/>
      <c r="D4" s="22"/>
      <c r="E4" s="22"/>
      <c r="I4" s="77"/>
    </row>
    <row r="5" spans="1:17" ht="15" customHeight="1" x14ac:dyDescent="0.2">
      <c r="A5" s="140" t="s">
        <v>226</v>
      </c>
      <c r="B5" s="140"/>
      <c r="C5" s="140"/>
      <c r="D5" s="140"/>
      <c r="E5" s="140"/>
      <c r="F5" s="140"/>
      <c r="G5" s="140"/>
      <c r="H5" s="23"/>
      <c r="I5" s="77"/>
      <c r="J5" s="23"/>
      <c r="K5" s="23"/>
      <c r="L5" s="23"/>
      <c r="M5" s="23"/>
      <c r="N5" s="23"/>
      <c r="O5" s="23"/>
      <c r="P5" s="23"/>
      <c r="Q5" s="23"/>
    </row>
    <row r="6" spans="1:17" ht="15" customHeight="1" x14ac:dyDescent="0.2">
      <c r="A6" s="140"/>
      <c r="B6" s="140"/>
      <c r="C6" s="140"/>
      <c r="D6" s="140"/>
      <c r="E6" s="140"/>
      <c r="F6" s="140"/>
      <c r="G6" s="140"/>
      <c r="H6" s="23"/>
      <c r="I6" s="77"/>
      <c r="J6" s="23"/>
      <c r="K6" s="23"/>
      <c r="L6" s="23"/>
      <c r="M6" s="23"/>
      <c r="N6" s="23"/>
      <c r="O6" s="23"/>
      <c r="P6" s="23"/>
      <c r="Q6" s="23"/>
    </row>
    <row r="7" spans="1:17" ht="15" customHeight="1" x14ac:dyDescent="0.2">
      <c r="A7" s="140"/>
      <c r="B7" s="140"/>
      <c r="C7" s="140"/>
      <c r="D7" s="140"/>
      <c r="E7" s="140"/>
      <c r="F7" s="140"/>
      <c r="G7" s="140"/>
      <c r="H7" s="23"/>
      <c r="I7" s="77"/>
      <c r="J7" s="23"/>
      <c r="K7" s="23"/>
      <c r="L7" s="23"/>
      <c r="M7" s="23"/>
      <c r="N7" s="23"/>
      <c r="O7" s="23"/>
      <c r="P7" s="23"/>
      <c r="Q7" s="23"/>
    </row>
    <row r="8" spans="1:17" ht="15" customHeight="1" x14ac:dyDescent="0.2">
      <c r="A8" s="140"/>
      <c r="B8" s="140"/>
      <c r="C8" s="140"/>
      <c r="D8" s="140"/>
      <c r="E8" s="140"/>
      <c r="F8" s="140"/>
      <c r="G8" s="140"/>
      <c r="H8" s="23"/>
      <c r="I8" s="77"/>
      <c r="J8" s="23"/>
      <c r="K8" s="23"/>
      <c r="L8" s="23"/>
      <c r="M8" s="23"/>
      <c r="N8" s="23"/>
      <c r="O8" s="23"/>
      <c r="P8" s="23"/>
      <c r="Q8" s="23"/>
    </row>
    <row r="9" spans="1:17" ht="15" customHeight="1" x14ac:dyDescent="0.2">
      <c r="A9" s="140"/>
      <c r="B9" s="140"/>
      <c r="C9" s="140"/>
      <c r="D9" s="140"/>
      <c r="E9" s="140"/>
      <c r="F9" s="140"/>
      <c r="G9" s="140"/>
      <c r="I9" s="77"/>
    </row>
    <row r="10" spans="1:17" ht="15" customHeight="1" x14ac:dyDescent="0.2">
      <c r="A10" s="140"/>
      <c r="B10" s="140"/>
      <c r="C10" s="140"/>
      <c r="D10" s="140"/>
      <c r="E10" s="140"/>
      <c r="F10" s="140"/>
      <c r="G10" s="140"/>
      <c r="I10" s="77"/>
    </row>
    <row r="11" spans="1:17" ht="15" customHeight="1" x14ac:dyDescent="0.2">
      <c r="A11" s="140"/>
      <c r="B11" s="140"/>
      <c r="C11" s="140"/>
      <c r="D11" s="140"/>
      <c r="E11" s="140"/>
      <c r="F11" s="140"/>
      <c r="G11" s="140"/>
      <c r="H11" s="28"/>
      <c r="I11" s="77"/>
    </row>
    <row r="12" spans="1:17" ht="15" customHeight="1" x14ac:dyDescent="0.2">
      <c r="A12" s="140"/>
      <c r="B12" s="140"/>
      <c r="C12" s="140"/>
      <c r="D12" s="140"/>
      <c r="E12" s="140"/>
      <c r="F12" s="140"/>
      <c r="G12" s="140"/>
      <c r="I12" s="77"/>
    </row>
    <row r="13" spans="1:17" ht="15" customHeight="1" x14ac:dyDescent="0.2">
      <c r="A13" s="140"/>
      <c r="B13" s="140"/>
      <c r="C13" s="140"/>
      <c r="D13" s="140"/>
      <c r="E13" s="140"/>
      <c r="F13" s="140"/>
      <c r="G13" s="140"/>
      <c r="H13" s="78"/>
      <c r="I13" s="77"/>
    </row>
    <row r="14" spans="1:17" ht="15" customHeight="1" x14ac:dyDescent="0.2">
      <c r="A14" s="140"/>
      <c r="B14" s="140"/>
      <c r="C14" s="140"/>
      <c r="D14" s="140"/>
      <c r="E14" s="140"/>
      <c r="F14" s="140"/>
      <c r="G14" s="140"/>
      <c r="H14" s="78"/>
      <c r="I14" s="77"/>
    </row>
    <row r="15" spans="1:17" ht="15" customHeight="1" x14ac:dyDescent="0.2">
      <c r="A15" s="140"/>
      <c r="B15" s="140"/>
      <c r="C15" s="140"/>
      <c r="D15" s="140"/>
      <c r="E15" s="140"/>
      <c r="F15" s="140"/>
      <c r="G15" s="140"/>
      <c r="H15" s="78"/>
      <c r="I15" s="77"/>
    </row>
    <row r="16" spans="1:17" ht="15" customHeight="1" x14ac:dyDescent="0.2">
      <c r="A16" s="140"/>
      <c r="B16" s="140"/>
      <c r="C16" s="140"/>
      <c r="D16" s="140"/>
      <c r="E16" s="140"/>
      <c r="F16" s="140"/>
      <c r="G16" s="140"/>
      <c r="I16" s="77"/>
    </row>
    <row r="17" spans="1:9" ht="15" customHeight="1" x14ac:dyDescent="0.2">
      <c r="A17" s="140"/>
      <c r="B17" s="140"/>
      <c r="C17" s="140"/>
      <c r="D17" s="140"/>
      <c r="E17" s="140"/>
      <c r="F17" s="140"/>
      <c r="G17" s="140"/>
      <c r="I17" s="77"/>
    </row>
    <row r="18" spans="1:9" ht="15" customHeight="1" x14ac:dyDescent="0.2">
      <c r="A18" s="140"/>
      <c r="B18" s="140"/>
      <c r="C18" s="140"/>
      <c r="D18" s="140"/>
      <c r="E18" s="140"/>
      <c r="F18" s="140"/>
      <c r="G18" s="140"/>
      <c r="H18" s="28"/>
      <c r="I18" s="77"/>
    </row>
    <row r="19" spans="1:9" ht="15" customHeight="1" x14ac:dyDescent="0.2">
      <c r="A19" s="140"/>
      <c r="B19" s="140"/>
      <c r="C19" s="140"/>
      <c r="D19" s="140"/>
      <c r="E19" s="140"/>
      <c r="F19" s="140"/>
      <c r="G19" s="140"/>
      <c r="I19" s="77"/>
    </row>
    <row r="20" spans="1:9" ht="15" customHeight="1" x14ac:dyDescent="0.2">
      <c r="A20" s="140"/>
      <c r="B20" s="140"/>
      <c r="C20" s="140"/>
      <c r="D20" s="140"/>
      <c r="E20" s="140"/>
      <c r="F20" s="140"/>
      <c r="G20" s="140"/>
      <c r="I20" s="77"/>
    </row>
    <row r="21" spans="1:9" ht="15" customHeight="1" x14ac:dyDescent="0.2">
      <c r="A21" s="140"/>
      <c r="B21" s="140"/>
      <c r="C21" s="140"/>
      <c r="D21" s="140"/>
      <c r="E21" s="140"/>
      <c r="F21" s="140"/>
      <c r="G21" s="140"/>
      <c r="I21" s="77"/>
    </row>
    <row r="22" spans="1:9" ht="15" customHeight="1" x14ac:dyDescent="0.2">
      <c r="A22" s="140"/>
      <c r="B22" s="140"/>
      <c r="C22" s="140"/>
      <c r="D22" s="140"/>
      <c r="E22" s="140"/>
      <c r="F22" s="140"/>
      <c r="G22" s="140"/>
      <c r="I22" s="77"/>
    </row>
    <row r="23" spans="1:9" ht="15" customHeight="1" x14ac:dyDescent="0.2">
      <c r="A23" s="140"/>
      <c r="B23" s="140"/>
      <c r="C23" s="140"/>
      <c r="D23" s="140"/>
      <c r="E23" s="140"/>
      <c r="F23" s="140"/>
      <c r="G23" s="140"/>
      <c r="I23" s="77"/>
    </row>
    <row r="24" spans="1:9" ht="15" customHeight="1" x14ac:dyDescent="0.2">
      <c r="A24" s="140"/>
      <c r="B24" s="140"/>
      <c r="C24" s="140"/>
      <c r="D24" s="140"/>
      <c r="E24" s="140"/>
      <c r="F24" s="140"/>
      <c r="G24" s="140"/>
      <c r="I24" s="77"/>
    </row>
    <row r="25" spans="1:9" ht="15" customHeight="1" x14ac:dyDescent="0.2">
      <c r="A25" s="139"/>
      <c r="B25" s="139"/>
      <c r="C25" s="139"/>
      <c r="D25" s="139"/>
      <c r="E25" s="139"/>
      <c r="F25" s="139"/>
      <c r="G25" s="139"/>
      <c r="I25" s="77"/>
    </row>
    <row r="26" spans="1:9" ht="15" customHeight="1" x14ac:dyDescent="0.2">
      <c r="A26" s="94"/>
      <c r="B26" s="94"/>
      <c r="C26" s="94"/>
      <c r="D26" s="94"/>
      <c r="E26" s="94"/>
      <c r="F26" s="94"/>
      <c r="G26" s="94"/>
      <c r="I26" s="77"/>
    </row>
    <row r="27" spans="1:9" ht="15" customHeight="1" x14ac:dyDescent="0.2">
      <c r="A27" s="94"/>
      <c r="B27" s="94"/>
      <c r="C27" s="94"/>
      <c r="D27" s="94"/>
      <c r="E27" s="94"/>
      <c r="F27" s="94"/>
      <c r="G27" s="94"/>
      <c r="I27" s="77"/>
    </row>
    <row r="28" spans="1:9" ht="15" customHeight="1" x14ac:dyDescent="0.2">
      <c r="A28" s="94"/>
      <c r="B28" s="94"/>
      <c r="C28" s="94"/>
      <c r="D28" s="94"/>
      <c r="E28" s="94"/>
      <c r="F28" s="94"/>
      <c r="G28" s="94"/>
    </row>
    <row r="29" spans="1:9" ht="15" customHeight="1" x14ac:dyDescent="0.2">
      <c r="A29" s="94"/>
      <c r="B29" s="94"/>
      <c r="C29" s="94"/>
      <c r="D29" s="94"/>
      <c r="E29" s="94"/>
      <c r="F29" s="94"/>
      <c r="G29" s="94"/>
    </row>
    <row r="30" spans="1:9" ht="15" customHeight="1" x14ac:dyDescent="0.2">
      <c r="A30" s="94"/>
      <c r="B30" s="94"/>
      <c r="C30" s="94"/>
      <c r="D30" s="94"/>
      <c r="E30" s="94"/>
      <c r="F30" s="94"/>
      <c r="G30" s="94"/>
    </row>
    <row r="31" spans="1:9" ht="15" customHeight="1" x14ac:dyDescent="0.2">
      <c r="A31" s="94"/>
      <c r="B31" s="94"/>
      <c r="C31" s="94"/>
      <c r="D31" s="94"/>
      <c r="E31" s="94"/>
      <c r="F31" s="94"/>
      <c r="G31" s="94"/>
    </row>
    <row r="32" spans="1:9" ht="15" customHeight="1" x14ac:dyDescent="0.2">
      <c r="A32" s="94"/>
      <c r="B32" s="94"/>
      <c r="C32" s="94"/>
      <c r="D32" s="94"/>
      <c r="E32" s="94"/>
      <c r="F32" s="94"/>
      <c r="G32" s="94"/>
    </row>
    <row r="33" spans="1:7" x14ac:dyDescent="0.2">
      <c r="A33" s="94"/>
      <c r="B33" s="94"/>
      <c r="C33" s="94"/>
      <c r="D33" s="94"/>
      <c r="E33" s="94"/>
      <c r="F33" s="94"/>
      <c r="G33" s="94"/>
    </row>
    <row r="34" spans="1:7" x14ac:dyDescent="0.2">
      <c r="A34" s="94"/>
      <c r="B34" s="94"/>
      <c r="C34" s="94"/>
      <c r="D34" s="94"/>
      <c r="E34" s="94"/>
      <c r="F34" s="94"/>
      <c r="G34" s="94"/>
    </row>
    <row r="35" spans="1:7" x14ac:dyDescent="0.2">
      <c r="A35" s="94"/>
      <c r="B35" s="94"/>
      <c r="C35" s="94"/>
      <c r="D35" s="94"/>
      <c r="E35" s="94"/>
      <c r="F35" s="94"/>
      <c r="G35" s="94"/>
    </row>
    <row r="36" spans="1:7" x14ac:dyDescent="0.2">
      <c r="A36" s="94"/>
      <c r="B36" s="94"/>
      <c r="C36" s="94"/>
      <c r="D36" s="94"/>
      <c r="E36" s="94"/>
      <c r="F36" s="94"/>
      <c r="G36" s="94"/>
    </row>
    <row r="37" spans="1:7" x14ac:dyDescent="0.2">
      <c r="A37" s="94"/>
      <c r="B37" s="94"/>
      <c r="C37" s="94"/>
      <c r="D37" s="94"/>
      <c r="E37" s="94"/>
      <c r="F37" s="94"/>
      <c r="G37" s="94"/>
    </row>
    <row r="38" spans="1:7" x14ac:dyDescent="0.2">
      <c r="A38" s="94"/>
      <c r="B38" s="94"/>
      <c r="C38" s="94"/>
      <c r="D38" s="94"/>
      <c r="E38" s="94"/>
      <c r="F38" s="94"/>
      <c r="G38" s="94"/>
    </row>
    <row r="39" spans="1:7" x14ac:dyDescent="0.2">
      <c r="A39" s="94"/>
      <c r="B39" s="94"/>
      <c r="C39" s="94"/>
      <c r="D39" s="94"/>
      <c r="E39" s="94"/>
      <c r="F39" s="94"/>
      <c r="G39" s="94"/>
    </row>
    <row r="40" spans="1:7" x14ac:dyDescent="0.2">
      <c r="A40" s="94"/>
      <c r="B40" s="94"/>
      <c r="C40" s="94"/>
      <c r="D40" s="94"/>
      <c r="E40" s="94"/>
      <c r="F40" s="94"/>
      <c r="G40" s="94"/>
    </row>
    <row r="41" spans="1:7" x14ac:dyDescent="0.2">
      <c r="A41" s="94"/>
      <c r="B41" s="94"/>
      <c r="C41" s="94"/>
      <c r="D41" s="94"/>
      <c r="E41" s="94"/>
      <c r="F41" s="94"/>
      <c r="G41" s="94"/>
    </row>
    <row r="42" spans="1:7" x14ac:dyDescent="0.2">
      <c r="A42" s="94"/>
      <c r="B42" s="94"/>
      <c r="C42" s="94"/>
      <c r="D42" s="94"/>
      <c r="E42" s="94"/>
      <c r="F42" s="94"/>
      <c r="G42" s="94"/>
    </row>
    <row r="43" spans="1:7" x14ac:dyDescent="0.2">
      <c r="A43" s="94"/>
      <c r="B43" s="94"/>
      <c r="C43" s="94"/>
      <c r="D43" s="94"/>
      <c r="E43" s="94"/>
      <c r="F43" s="94"/>
      <c r="G43" s="94"/>
    </row>
    <row r="44" spans="1:7" x14ac:dyDescent="0.2">
      <c r="A44" s="94"/>
      <c r="B44" s="94"/>
      <c r="C44" s="94"/>
      <c r="D44" s="94"/>
      <c r="E44" s="94"/>
      <c r="F44" s="94"/>
      <c r="G44" s="94"/>
    </row>
    <row r="45" spans="1:7" x14ac:dyDescent="0.2">
      <c r="A45" s="94"/>
      <c r="B45" s="94"/>
      <c r="C45" s="94"/>
      <c r="D45" s="94"/>
      <c r="E45" s="94"/>
      <c r="F45" s="94"/>
      <c r="G45" s="94"/>
    </row>
    <row r="46" spans="1:7" x14ac:dyDescent="0.2">
      <c r="A46" s="94"/>
      <c r="B46" s="94"/>
      <c r="C46" s="94"/>
      <c r="D46" s="94"/>
      <c r="E46" s="94"/>
      <c r="F46" s="94"/>
      <c r="G46" s="94"/>
    </row>
    <row r="47" spans="1:7" x14ac:dyDescent="0.2">
      <c r="A47" s="94"/>
      <c r="B47" s="94"/>
      <c r="C47" s="94"/>
      <c r="D47" s="94"/>
      <c r="E47" s="94"/>
      <c r="F47" s="94"/>
      <c r="G47" s="94"/>
    </row>
    <row r="48" spans="1:7" x14ac:dyDescent="0.2">
      <c r="A48" s="94"/>
      <c r="B48" s="94"/>
      <c r="C48" s="94"/>
      <c r="D48" s="94"/>
      <c r="E48" s="94"/>
      <c r="F48" s="94"/>
      <c r="G48" s="94"/>
    </row>
    <row r="49" spans="1:7" x14ac:dyDescent="0.2">
      <c r="A49" s="94"/>
      <c r="B49" s="94"/>
      <c r="C49" s="94"/>
      <c r="D49" s="94"/>
      <c r="E49" s="94"/>
      <c r="F49" s="94"/>
      <c r="G49" s="94"/>
    </row>
    <row r="50" spans="1:7" x14ac:dyDescent="0.2">
      <c r="A50" s="94"/>
      <c r="B50" s="94"/>
      <c r="C50" s="94"/>
      <c r="D50" s="94"/>
      <c r="E50" s="94"/>
      <c r="F50" s="94"/>
      <c r="G50" s="94"/>
    </row>
    <row r="51" spans="1:7" x14ac:dyDescent="0.2">
      <c r="A51" s="94"/>
      <c r="B51" s="94"/>
      <c r="C51" s="94"/>
      <c r="D51" s="94"/>
      <c r="E51" s="94"/>
      <c r="F51" s="94"/>
      <c r="G51" s="94"/>
    </row>
    <row r="52" spans="1:7" x14ac:dyDescent="0.2">
      <c r="A52" s="94"/>
      <c r="B52" s="94"/>
      <c r="C52" s="94"/>
      <c r="D52" s="94"/>
      <c r="E52" s="94"/>
      <c r="F52" s="94"/>
      <c r="G52" s="94"/>
    </row>
  </sheetData>
  <mergeCells count="4">
    <mergeCell ref="A2:G2"/>
    <mergeCell ref="A1:G1"/>
    <mergeCell ref="A25:G25"/>
    <mergeCell ref="A5:G24"/>
  </mergeCells>
  <pageMargins left="0.59055118110236227" right="0.59055118110236227" top="0.74803149606299213" bottom="0.15748031496062992" header="0.31496062992125984" footer="0.31496062992125984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3A2D6-4B86-4EEF-9FFC-6C95321DE9A6}">
  <sheetPr codeName="Tabelle5">
    <tabColor theme="7" tint="0.39997558519241921"/>
  </sheetPr>
  <dimension ref="A1:BI59"/>
  <sheetViews>
    <sheetView zoomScale="115" zoomScaleNormal="115" workbookViewId="0">
      <selection activeCell="AK13" sqref="AK13"/>
    </sheetView>
  </sheetViews>
  <sheetFormatPr baseColWidth="10" defaultRowHeight="12.75" x14ac:dyDescent="0.2"/>
  <cols>
    <col min="1" max="8" width="3.7109375" style="21" customWidth="1"/>
    <col min="9" max="9" width="3.140625" style="21" customWidth="1"/>
    <col min="10" max="14" width="3.7109375" style="21" customWidth="1"/>
    <col min="15" max="15" width="4.5703125" style="21" customWidth="1"/>
    <col min="16" max="24" width="3.7109375" style="21" customWidth="1"/>
    <col min="25" max="25" width="6.140625" style="21" customWidth="1"/>
    <col min="26" max="254" width="3.7109375" style="21" customWidth="1"/>
    <col min="255" max="16384" width="11.42578125" style="21"/>
  </cols>
  <sheetData>
    <row r="1" spans="1:25" ht="33.75" customHeight="1" x14ac:dyDescent="0.2">
      <c r="A1" s="99"/>
      <c r="B1" s="99"/>
      <c r="C1" s="99"/>
      <c r="D1" s="99"/>
      <c r="E1" s="172" t="s">
        <v>212</v>
      </c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  <c r="T1" s="172"/>
      <c r="U1" s="172"/>
      <c r="V1" s="172"/>
      <c r="W1" s="172"/>
      <c r="X1" s="172"/>
      <c r="Y1" s="174" t="s">
        <v>202</v>
      </c>
    </row>
    <row r="2" spans="1:25" ht="12.75" customHeight="1" x14ac:dyDescent="0.2">
      <c r="A2" s="98"/>
      <c r="B2" s="98"/>
      <c r="C2" s="98"/>
      <c r="D2" s="98"/>
      <c r="E2" s="98"/>
      <c r="F2" s="165" t="s">
        <v>163</v>
      </c>
      <c r="G2" s="165"/>
      <c r="H2" s="165"/>
      <c r="I2" s="165"/>
      <c r="J2" s="165"/>
      <c r="K2" s="165"/>
      <c r="L2" s="165"/>
      <c r="M2" s="165"/>
      <c r="N2" s="165"/>
      <c r="O2" s="165"/>
      <c r="P2" s="165"/>
      <c r="Q2" s="165"/>
      <c r="R2" s="165"/>
      <c r="S2" s="165"/>
      <c r="T2" s="165"/>
      <c r="U2" s="165"/>
      <c r="V2" s="165"/>
      <c r="W2" s="165"/>
      <c r="X2" s="98"/>
      <c r="Y2" s="174"/>
    </row>
    <row r="3" spans="1:25" ht="12" customHeight="1" x14ac:dyDescent="0.2">
      <c r="A3" s="98"/>
      <c r="B3" s="98"/>
      <c r="C3" s="98"/>
      <c r="D3" s="98"/>
      <c r="E3" s="98"/>
      <c r="F3" s="165"/>
      <c r="G3" s="165"/>
      <c r="H3" s="165"/>
      <c r="I3" s="165"/>
      <c r="J3" s="165"/>
      <c r="K3" s="165"/>
      <c r="L3" s="165"/>
      <c r="M3" s="165"/>
      <c r="N3" s="165"/>
      <c r="O3" s="165"/>
      <c r="P3" s="165"/>
      <c r="Q3" s="165"/>
      <c r="R3" s="165"/>
      <c r="S3" s="165"/>
      <c r="T3" s="165"/>
      <c r="U3" s="165"/>
      <c r="V3" s="165"/>
      <c r="W3" s="165"/>
      <c r="X3" s="98"/>
      <c r="Y3" s="174"/>
    </row>
    <row r="4" spans="1:25" ht="13.5" customHeight="1" x14ac:dyDescent="0.2">
      <c r="A4" s="98"/>
      <c r="B4" s="98"/>
      <c r="C4" s="98"/>
      <c r="D4" s="98"/>
      <c r="E4" s="98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98"/>
      <c r="Y4" s="174"/>
    </row>
    <row r="5" spans="1:25" ht="6" customHeight="1" x14ac:dyDescent="0.2">
      <c r="A5" s="98"/>
      <c r="B5" s="98"/>
      <c r="C5" s="98"/>
      <c r="D5" s="98"/>
      <c r="E5" s="98"/>
      <c r="F5" s="98"/>
      <c r="G5" s="98"/>
      <c r="H5" s="98"/>
      <c r="I5" s="98"/>
      <c r="J5" s="98"/>
      <c r="K5" s="98"/>
      <c r="L5" s="98"/>
      <c r="M5" s="98"/>
      <c r="N5" s="98"/>
      <c r="O5" s="98"/>
      <c r="P5" s="98"/>
      <c r="Q5" s="98"/>
      <c r="R5" s="98"/>
      <c r="S5" s="98"/>
      <c r="T5" s="98"/>
      <c r="U5" s="98"/>
      <c r="V5" s="98"/>
      <c r="W5" s="98"/>
      <c r="X5" s="98"/>
      <c r="Y5" s="174"/>
    </row>
    <row r="6" spans="1:25" ht="13.5" customHeight="1" x14ac:dyDescent="0.2">
      <c r="A6" s="98"/>
      <c r="B6" s="98"/>
      <c r="C6" s="98"/>
      <c r="D6" s="98"/>
      <c r="E6" s="98"/>
      <c r="F6" s="173" t="s">
        <v>227</v>
      </c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  <c r="T6" s="173"/>
      <c r="U6" s="173"/>
      <c r="V6" s="173"/>
      <c r="W6" s="173"/>
      <c r="X6" s="26"/>
      <c r="Y6" s="174"/>
    </row>
    <row r="7" spans="1:25" ht="11.25" customHeight="1" x14ac:dyDescent="0.2">
      <c r="A7" s="129"/>
      <c r="B7" s="129"/>
      <c r="C7" s="129"/>
      <c r="D7" s="129"/>
      <c r="E7" s="129"/>
      <c r="F7" s="173"/>
      <c r="G7" s="173"/>
      <c r="H7" s="173"/>
      <c r="I7" s="173"/>
      <c r="J7" s="173"/>
      <c r="K7" s="173"/>
      <c r="L7" s="173"/>
      <c r="M7" s="173"/>
      <c r="N7" s="173"/>
      <c r="O7" s="173"/>
      <c r="P7" s="173"/>
      <c r="Q7" s="173"/>
      <c r="R7" s="173"/>
      <c r="S7" s="173"/>
      <c r="T7" s="173"/>
      <c r="U7" s="173"/>
      <c r="V7" s="173"/>
      <c r="W7" s="173"/>
      <c r="X7" s="129"/>
      <c r="Y7" s="174"/>
    </row>
    <row r="8" spans="1:25" ht="12.75" customHeight="1" x14ac:dyDescent="0.2">
      <c r="A8" s="129"/>
      <c r="B8" s="129"/>
      <c r="C8" s="129"/>
      <c r="D8" s="129"/>
      <c r="E8" s="129"/>
      <c r="F8" s="173"/>
      <c r="G8" s="173"/>
      <c r="H8" s="173"/>
      <c r="I8" s="173"/>
      <c r="J8" s="173"/>
      <c r="K8" s="173"/>
      <c r="L8" s="173"/>
      <c r="M8" s="173"/>
      <c r="N8" s="173"/>
      <c r="O8" s="173"/>
      <c r="P8" s="173"/>
      <c r="Q8" s="173"/>
      <c r="R8" s="173"/>
      <c r="S8" s="173"/>
      <c r="T8" s="173"/>
      <c r="U8" s="173"/>
      <c r="V8" s="173"/>
      <c r="W8" s="173"/>
      <c r="X8" s="129"/>
      <c r="Y8" s="174"/>
    </row>
    <row r="9" spans="1:25" ht="6.75" customHeight="1" x14ac:dyDescent="0.2">
      <c r="Y9" s="174"/>
    </row>
    <row r="10" spans="1:25" ht="18.75" customHeight="1" x14ac:dyDescent="0.2">
      <c r="A10" s="130" t="s">
        <v>172</v>
      </c>
      <c r="B10" s="144" t="s">
        <v>109</v>
      </c>
      <c r="C10" s="144"/>
      <c r="D10" s="144"/>
      <c r="E10" s="144"/>
      <c r="F10" s="144"/>
      <c r="G10" s="144"/>
      <c r="H10" s="144"/>
      <c r="I10" s="144"/>
      <c r="J10" s="144"/>
      <c r="K10" s="144"/>
      <c r="L10" s="145"/>
      <c r="M10" s="146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74"/>
    </row>
    <row r="11" spans="1:25" ht="18.75" customHeight="1" x14ac:dyDescent="0.2">
      <c r="A11" s="203" t="s">
        <v>241</v>
      </c>
      <c r="B11" s="204" t="s">
        <v>245</v>
      </c>
      <c r="C11" s="204"/>
      <c r="D11" s="204"/>
      <c r="E11" s="204"/>
      <c r="F11" s="204"/>
      <c r="G11" s="204"/>
      <c r="H11" s="204"/>
      <c r="I11" s="204"/>
      <c r="J11" s="204"/>
      <c r="K11" s="204"/>
      <c r="L11" s="205"/>
      <c r="M11" s="200"/>
      <c r="N11" s="201"/>
      <c r="O11" s="201"/>
      <c r="P11" s="201"/>
      <c r="Q11" s="201"/>
      <c r="R11" s="201"/>
      <c r="S11" s="201"/>
      <c r="T11" s="201"/>
      <c r="U11" s="201"/>
      <c r="V11" s="201"/>
      <c r="W11" s="201"/>
      <c r="X11" s="202"/>
      <c r="Y11" s="174"/>
    </row>
    <row r="12" spans="1:25" ht="18.75" customHeight="1" x14ac:dyDescent="0.2">
      <c r="A12" s="130" t="s">
        <v>173</v>
      </c>
      <c r="B12" s="144" t="s">
        <v>110</v>
      </c>
      <c r="C12" s="144"/>
      <c r="D12" s="144"/>
      <c r="E12" s="144"/>
      <c r="F12" s="144"/>
      <c r="G12" s="144"/>
      <c r="H12" s="144"/>
      <c r="I12" s="144"/>
      <c r="J12" s="144"/>
      <c r="K12" s="144"/>
      <c r="L12" s="145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8"/>
      <c r="Y12" s="174"/>
    </row>
    <row r="13" spans="1:25" ht="18.75" customHeight="1" x14ac:dyDescent="0.2">
      <c r="A13" s="130" t="s">
        <v>207</v>
      </c>
      <c r="B13" s="144" t="s">
        <v>206</v>
      </c>
      <c r="C13" s="144"/>
      <c r="D13" s="144"/>
      <c r="E13" s="144"/>
      <c r="F13" s="144"/>
      <c r="G13" s="144"/>
      <c r="H13" s="144"/>
      <c r="I13" s="144"/>
      <c r="J13" s="144"/>
      <c r="K13" s="144"/>
      <c r="L13" s="145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74"/>
    </row>
    <row r="14" spans="1:25" ht="18.75" customHeight="1" x14ac:dyDescent="0.2">
      <c r="A14" s="130" t="s">
        <v>174</v>
      </c>
      <c r="B14" s="144" t="s">
        <v>57</v>
      </c>
      <c r="C14" s="144"/>
      <c r="D14" s="144"/>
      <c r="E14" s="144"/>
      <c r="F14" s="144"/>
      <c r="G14" s="144"/>
      <c r="H14" s="144"/>
      <c r="I14" s="144"/>
      <c r="J14" s="144"/>
      <c r="K14" s="144"/>
      <c r="L14" s="145"/>
      <c r="M14" s="142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74"/>
    </row>
    <row r="15" spans="1:25" ht="18.75" customHeight="1" x14ac:dyDescent="0.2">
      <c r="A15" s="130" t="s">
        <v>197</v>
      </c>
      <c r="B15" s="144" t="s">
        <v>8</v>
      </c>
      <c r="C15" s="144"/>
      <c r="D15" s="144"/>
      <c r="E15" s="144"/>
      <c r="F15" s="144"/>
      <c r="G15" s="144"/>
      <c r="H15" s="144"/>
      <c r="I15" s="144"/>
      <c r="J15" s="144"/>
      <c r="K15" s="144"/>
      <c r="L15" s="145"/>
      <c r="M15" s="143"/>
      <c r="N15" s="142"/>
      <c r="O15" s="142"/>
      <c r="P15" s="149"/>
      <c r="Q15" s="149"/>
      <c r="R15" s="149"/>
      <c r="S15" s="143"/>
      <c r="T15" s="142"/>
      <c r="U15" s="142"/>
      <c r="V15" s="149"/>
      <c r="W15" s="149"/>
      <c r="X15" s="149"/>
      <c r="Y15" s="174"/>
    </row>
    <row r="16" spans="1:25" x14ac:dyDescent="0.2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141" t="s">
        <v>116</v>
      </c>
      <c r="N16" s="141"/>
      <c r="O16" s="141"/>
      <c r="P16" s="141" t="s">
        <v>115</v>
      </c>
      <c r="Q16" s="141"/>
      <c r="R16" s="141"/>
      <c r="S16" s="141" t="s">
        <v>117</v>
      </c>
      <c r="T16" s="141"/>
      <c r="U16" s="141"/>
      <c r="V16" s="141" t="s">
        <v>115</v>
      </c>
      <c r="W16" s="141"/>
      <c r="X16" s="141"/>
      <c r="Y16" s="174"/>
    </row>
    <row r="17" spans="1:25" s="24" customFormat="1" ht="18.75" customHeight="1" x14ac:dyDescent="0.2">
      <c r="A17" s="28" t="s">
        <v>242</v>
      </c>
      <c r="B17" s="151" t="s">
        <v>208</v>
      </c>
      <c r="C17" s="151"/>
      <c r="D17" s="151"/>
      <c r="E17" s="151"/>
      <c r="F17" s="151"/>
      <c r="G17" s="151"/>
      <c r="H17" s="151"/>
      <c r="I17" s="24" t="s">
        <v>175</v>
      </c>
      <c r="M17" s="150"/>
      <c r="N17" s="150"/>
      <c r="O17" s="150"/>
      <c r="P17" s="150"/>
      <c r="Q17" s="150"/>
      <c r="R17" s="150"/>
      <c r="S17" s="150"/>
      <c r="T17" s="150"/>
      <c r="U17" s="150"/>
      <c r="V17" s="150"/>
      <c r="W17" s="150"/>
      <c r="X17" s="150"/>
      <c r="Y17" s="174"/>
    </row>
    <row r="18" spans="1:25" s="24" customFormat="1" ht="19.5" customHeight="1" x14ac:dyDescent="0.2">
      <c r="B18" s="32" t="s">
        <v>176</v>
      </c>
      <c r="C18" s="32"/>
      <c r="D18" s="32"/>
      <c r="E18" s="32"/>
      <c r="F18" s="32"/>
      <c r="G18" s="158"/>
      <c r="H18" s="158"/>
      <c r="I18" s="158"/>
      <c r="J18" s="158"/>
      <c r="K18" s="158"/>
      <c r="L18" s="158"/>
      <c r="M18" s="158"/>
      <c r="N18" s="158"/>
      <c r="O18" s="158"/>
      <c r="P18" s="158"/>
      <c r="Q18" s="158"/>
      <c r="R18" s="158"/>
      <c r="S18" s="158"/>
      <c r="T18" s="158"/>
      <c r="U18" s="158"/>
      <c r="V18" s="158"/>
      <c r="W18" s="158"/>
      <c r="X18" s="158"/>
      <c r="Y18" s="174"/>
    </row>
    <row r="19" spans="1:25" s="24" customFormat="1" ht="9" customHeight="1" x14ac:dyDescent="0.2">
      <c r="B19" s="32"/>
      <c r="C19" s="32"/>
      <c r="D19" s="32"/>
      <c r="E19" s="32"/>
      <c r="F19" s="32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174"/>
    </row>
    <row r="20" spans="1:25" s="24" customFormat="1" ht="17.25" customHeight="1" x14ac:dyDescent="0.2">
      <c r="A20" s="180" t="s">
        <v>243</v>
      </c>
      <c r="B20" s="180"/>
      <c r="C20" s="180"/>
      <c r="D20" s="180"/>
      <c r="E20" s="180"/>
      <c r="F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180"/>
      <c r="S20" s="180"/>
      <c r="T20" s="180"/>
      <c r="U20" s="180"/>
      <c r="V20" s="180"/>
      <c r="W20" s="180"/>
      <c r="X20" s="180"/>
      <c r="Y20" s="174"/>
    </row>
    <row r="21" spans="1:25" s="24" customFormat="1" ht="4.5" customHeight="1" x14ac:dyDescent="0.2">
      <c r="A21" s="181"/>
      <c r="B21" s="181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74"/>
    </row>
    <row r="22" spans="1:25" s="24" customFormat="1" ht="30" customHeight="1" x14ac:dyDescent="0.2">
      <c r="B22" s="25" t="s">
        <v>164</v>
      </c>
      <c r="C22" s="178" t="s">
        <v>237</v>
      </c>
      <c r="D22" s="178"/>
      <c r="E22" s="178"/>
      <c r="F22" s="178"/>
      <c r="G22" s="178"/>
      <c r="H22" s="178"/>
      <c r="I22" s="178"/>
      <c r="J22" s="178"/>
      <c r="K22" s="178"/>
      <c r="L22" s="97"/>
      <c r="M22" s="25" t="s">
        <v>165</v>
      </c>
      <c r="N22" s="178" t="s">
        <v>236</v>
      </c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4"/>
    </row>
    <row r="23" spans="1:25" s="24" customFormat="1" ht="29.25" customHeight="1" x14ac:dyDescent="0.2">
      <c r="B23" s="25" t="s">
        <v>166</v>
      </c>
      <c r="C23" s="177" t="s">
        <v>167</v>
      </c>
      <c r="D23" s="177"/>
      <c r="E23" s="177"/>
      <c r="F23" s="177"/>
      <c r="G23" s="177"/>
      <c r="H23" s="177"/>
      <c r="I23" s="177"/>
      <c r="J23" s="177"/>
      <c r="K23" s="177"/>
      <c r="L23" s="97"/>
      <c r="M23" s="25" t="s">
        <v>168</v>
      </c>
      <c r="N23" s="179" t="s">
        <v>210</v>
      </c>
      <c r="O23" s="179"/>
      <c r="P23" s="179"/>
      <c r="Q23" s="179"/>
      <c r="R23" s="179"/>
      <c r="S23" s="179"/>
      <c r="T23" s="179"/>
      <c r="U23" s="179"/>
      <c r="V23" s="179"/>
      <c r="W23" s="179"/>
      <c r="X23" s="179"/>
      <c r="Y23" s="174"/>
    </row>
    <row r="24" spans="1:25" s="24" customFormat="1" ht="27.75" customHeight="1" x14ac:dyDescent="0.2">
      <c r="B24" s="25" t="s">
        <v>169</v>
      </c>
      <c r="C24" s="177" t="s">
        <v>170</v>
      </c>
      <c r="D24" s="177"/>
      <c r="E24" s="177"/>
      <c r="F24" s="177"/>
      <c r="G24" s="177"/>
      <c r="H24" s="177"/>
      <c r="I24" s="177"/>
      <c r="J24" s="177"/>
      <c r="K24" s="177"/>
      <c r="L24" s="97"/>
      <c r="M24" s="25" t="s">
        <v>171</v>
      </c>
      <c r="N24" s="177" t="s">
        <v>209</v>
      </c>
      <c r="O24" s="177"/>
      <c r="P24" s="177"/>
      <c r="Q24" s="177"/>
      <c r="R24" s="177"/>
      <c r="S24" s="177"/>
      <c r="T24" s="177"/>
      <c r="U24" s="177"/>
      <c r="V24" s="177"/>
      <c r="W24" s="177"/>
      <c r="X24" s="177"/>
      <c r="Y24" s="174"/>
    </row>
    <row r="25" spans="1:25" ht="8.25" customHeight="1" thickBot="1" x14ac:dyDescent="0.25">
      <c r="Y25" s="174"/>
    </row>
    <row r="26" spans="1:25" ht="14.25" x14ac:dyDescent="0.2">
      <c r="A26" s="33" t="s">
        <v>177</v>
      </c>
      <c r="B26" s="34"/>
      <c r="C26" s="34"/>
      <c r="D26" s="34"/>
      <c r="E26" s="34"/>
      <c r="F26" s="34"/>
      <c r="G26" s="34"/>
      <c r="H26" s="34"/>
      <c r="I26" s="34"/>
      <c r="J26" s="34"/>
      <c r="K26" s="34"/>
      <c r="L26" s="34"/>
      <c r="M26" s="34"/>
      <c r="N26" s="35" t="s">
        <v>178</v>
      </c>
      <c r="O26" s="34"/>
      <c r="P26" s="34"/>
      <c r="Q26" s="34"/>
      <c r="R26" s="34"/>
      <c r="S26" s="34"/>
      <c r="T26" s="34"/>
      <c r="U26" s="34"/>
      <c r="V26" s="34"/>
      <c r="W26" s="34"/>
      <c r="X26" s="36"/>
      <c r="Y26" s="174"/>
    </row>
    <row r="27" spans="1:25" s="41" customFormat="1" ht="6.95" customHeight="1" x14ac:dyDescent="0.2">
      <c r="A27" s="37"/>
      <c r="B27" s="38"/>
      <c r="C27" s="38"/>
      <c r="D27" s="38"/>
      <c r="E27" s="38"/>
      <c r="F27" s="38"/>
      <c r="G27" s="38"/>
      <c r="H27" s="38"/>
      <c r="I27" s="38"/>
      <c r="J27" s="39"/>
      <c r="K27" s="39"/>
      <c r="L27" s="39"/>
      <c r="M27" s="38"/>
      <c r="N27" s="38"/>
      <c r="O27" s="38"/>
      <c r="P27" s="38"/>
      <c r="Q27" s="38"/>
      <c r="R27" s="38"/>
      <c r="S27" s="38"/>
      <c r="T27" s="38"/>
      <c r="U27" s="38"/>
      <c r="V27" s="155"/>
      <c r="W27" s="156"/>
      <c r="X27" s="157"/>
      <c r="Y27" s="174"/>
    </row>
    <row r="28" spans="1:25" s="41" customFormat="1" ht="11.25" x14ac:dyDescent="0.2">
      <c r="A28" s="42" t="s">
        <v>179</v>
      </c>
      <c r="B28" s="38" t="s">
        <v>180</v>
      </c>
      <c r="C28" s="38"/>
      <c r="D28" s="38"/>
      <c r="E28" s="38"/>
      <c r="F28" s="38"/>
      <c r="G28" s="38"/>
      <c r="H28" s="38"/>
      <c r="I28" s="38"/>
      <c r="J28" s="152">
        <v>0</v>
      </c>
      <c r="K28" s="153"/>
      <c r="L28" s="153"/>
      <c r="M28" s="38"/>
      <c r="N28" s="38" t="s">
        <v>179</v>
      </c>
      <c r="O28" s="38" t="s">
        <v>181</v>
      </c>
      <c r="P28" s="38"/>
      <c r="Q28" s="38"/>
      <c r="R28" s="38"/>
      <c r="S28" s="38"/>
      <c r="T28" s="38"/>
      <c r="U28" s="38"/>
      <c r="V28" s="152">
        <v>0</v>
      </c>
      <c r="W28" s="153"/>
      <c r="X28" s="154"/>
      <c r="Y28" s="174"/>
    </row>
    <row r="29" spans="1:25" s="41" customFormat="1" ht="6.95" customHeight="1" x14ac:dyDescent="0.2">
      <c r="A29" s="42"/>
      <c r="B29" s="38"/>
      <c r="C29" s="38"/>
      <c r="D29" s="38"/>
      <c r="E29" s="38"/>
      <c r="F29" s="38"/>
      <c r="G29" s="38"/>
      <c r="H29" s="38"/>
      <c r="I29" s="38"/>
      <c r="J29" s="39"/>
      <c r="K29" s="39"/>
      <c r="L29" s="39"/>
      <c r="M29" s="38"/>
      <c r="N29" s="38"/>
      <c r="O29" s="38"/>
      <c r="P29" s="38"/>
      <c r="Q29" s="38"/>
      <c r="R29" s="38"/>
      <c r="S29" s="38"/>
      <c r="T29" s="38"/>
      <c r="U29" s="38"/>
      <c r="V29" s="155"/>
      <c r="W29" s="156"/>
      <c r="X29" s="157"/>
      <c r="Y29" s="174"/>
    </row>
    <row r="30" spans="1:25" s="41" customFormat="1" ht="24.75" customHeight="1" x14ac:dyDescent="0.2">
      <c r="A30" s="42" t="s">
        <v>182</v>
      </c>
      <c r="B30" s="159" t="s">
        <v>235</v>
      </c>
      <c r="C30" s="159"/>
      <c r="D30" s="159"/>
      <c r="E30" s="159"/>
      <c r="F30" s="159"/>
      <c r="G30" s="159"/>
      <c r="H30" s="159"/>
      <c r="I30" s="38"/>
      <c r="J30" s="152">
        <v>0</v>
      </c>
      <c r="K30" s="153"/>
      <c r="L30" s="153"/>
      <c r="M30" s="38"/>
      <c r="N30" s="38" t="s">
        <v>182</v>
      </c>
      <c r="O30" s="159" t="s">
        <v>183</v>
      </c>
      <c r="P30" s="159"/>
      <c r="Q30" s="159"/>
      <c r="R30" s="159"/>
      <c r="S30" s="159"/>
      <c r="T30" s="159"/>
      <c r="U30" s="159"/>
      <c r="V30" s="152">
        <v>0</v>
      </c>
      <c r="W30" s="153"/>
      <c r="X30" s="154"/>
      <c r="Y30" s="174"/>
    </row>
    <row r="31" spans="1:25" s="41" customFormat="1" ht="6.95" customHeight="1" x14ac:dyDescent="0.2">
      <c r="A31" s="42"/>
      <c r="B31" s="38"/>
      <c r="C31" s="38"/>
      <c r="D31" s="38"/>
      <c r="E31" s="38"/>
      <c r="F31" s="38"/>
      <c r="G31" s="38"/>
      <c r="H31" s="38"/>
      <c r="I31" s="38"/>
      <c r="J31" s="39"/>
      <c r="K31" s="39"/>
      <c r="L31" s="39"/>
      <c r="M31" s="38"/>
      <c r="N31" s="38"/>
      <c r="O31" s="38"/>
      <c r="P31" s="38"/>
      <c r="Q31" s="38"/>
      <c r="R31" s="38"/>
      <c r="S31" s="38"/>
      <c r="T31" s="38"/>
      <c r="U31" s="38"/>
      <c r="V31" s="155"/>
      <c r="W31" s="156"/>
      <c r="X31" s="157"/>
      <c r="Y31" s="174"/>
    </row>
    <row r="32" spans="1:25" s="41" customFormat="1" ht="11.25" x14ac:dyDescent="0.2">
      <c r="A32" s="42" t="s">
        <v>184</v>
      </c>
      <c r="B32" s="38" t="s">
        <v>185</v>
      </c>
      <c r="C32" s="38"/>
      <c r="D32" s="38"/>
      <c r="E32" s="38"/>
      <c r="F32" s="38"/>
      <c r="G32" s="38"/>
      <c r="H32" s="38"/>
      <c r="I32" s="38"/>
      <c r="J32" s="152">
        <v>0</v>
      </c>
      <c r="K32" s="153"/>
      <c r="L32" s="153"/>
      <c r="M32" s="38"/>
      <c r="N32" s="38" t="s">
        <v>184</v>
      </c>
      <c r="O32" s="43" t="s">
        <v>186</v>
      </c>
      <c r="P32" s="38"/>
      <c r="Q32" s="38"/>
      <c r="R32" s="38"/>
      <c r="S32" s="38"/>
      <c r="T32" s="38"/>
      <c r="U32" s="38"/>
      <c r="V32" s="152">
        <v>0</v>
      </c>
      <c r="W32" s="153"/>
      <c r="X32" s="154"/>
      <c r="Y32" s="174"/>
    </row>
    <row r="33" spans="1:61" s="41" customFormat="1" ht="6.95" customHeight="1" x14ac:dyDescent="0.2">
      <c r="A33" s="42"/>
      <c r="B33" s="38"/>
      <c r="C33" s="38"/>
      <c r="D33" s="38"/>
      <c r="E33" s="38"/>
      <c r="F33" s="38"/>
      <c r="G33" s="38"/>
      <c r="H33" s="38"/>
      <c r="I33" s="38"/>
      <c r="J33" s="39"/>
      <c r="K33" s="39"/>
      <c r="L33" s="39"/>
      <c r="M33" s="38"/>
      <c r="N33" s="38"/>
      <c r="O33" s="38"/>
      <c r="P33" s="38"/>
      <c r="Q33" s="38"/>
      <c r="R33" s="38"/>
      <c r="S33" s="38"/>
      <c r="T33" s="38"/>
      <c r="U33" s="38"/>
      <c r="V33" s="155"/>
      <c r="W33" s="156"/>
      <c r="X33" s="157"/>
      <c r="Y33" s="174"/>
    </row>
    <row r="34" spans="1:61" s="41" customFormat="1" ht="11.25" x14ac:dyDescent="0.2">
      <c r="A34" s="42" t="s">
        <v>187</v>
      </c>
      <c r="B34" s="160" t="s">
        <v>188</v>
      </c>
      <c r="C34" s="160"/>
      <c r="D34" s="160"/>
      <c r="E34" s="160"/>
      <c r="F34" s="160"/>
      <c r="G34" s="160"/>
      <c r="H34" s="160"/>
      <c r="I34" s="160"/>
      <c r="J34" s="152">
        <v>0</v>
      </c>
      <c r="K34" s="153"/>
      <c r="L34" s="153"/>
      <c r="M34" s="38"/>
      <c r="N34" s="38" t="s">
        <v>187</v>
      </c>
      <c r="O34" s="43" t="s">
        <v>189</v>
      </c>
      <c r="P34" s="38"/>
      <c r="Q34" s="38"/>
      <c r="R34" s="38"/>
      <c r="S34" s="38"/>
      <c r="T34" s="38"/>
      <c r="U34" s="38"/>
      <c r="V34" s="152">
        <v>0</v>
      </c>
      <c r="W34" s="153"/>
      <c r="X34" s="154"/>
      <c r="Y34" s="174"/>
    </row>
    <row r="35" spans="1:61" s="41" customFormat="1" ht="6.95" customHeight="1" x14ac:dyDescent="0.2">
      <c r="A35" s="42"/>
      <c r="B35" s="38"/>
      <c r="C35" s="38"/>
      <c r="D35" s="38"/>
      <c r="E35" s="38"/>
      <c r="F35" s="38"/>
      <c r="G35" s="38"/>
      <c r="H35" s="38"/>
      <c r="I35" s="38"/>
      <c r="J35" s="39"/>
      <c r="K35" s="39"/>
      <c r="L35" s="39"/>
      <c r="M35" s="38"/>
      <c r="N35" s="38"/>
      <c r="O35" s="38"/>
      <c r="P35" s="38"/>
      <c r="Q35" s="38"/>
      <c r="R35" s="38"/>
      <c r="S35" s="38"/>
      <c r="T35" s="38"/>
      <c r="U35" s="38"/>
      <c r="V35" s="155"/>
      <c r="W35" s="156"/>
      <c r="X35" s="157"/>
      <c r="Y35" s="174"/>
    </row>
    <row r="36" spans="1:61" s="41" customFormat="1" ht="11.25" x14ac:dyDescent="0.2">
      <c r="A36" s="42" t="s">
        <v>190</v>
      </c>
      <c r="B36" s="38" t="s">
        <v>191</v>
      </c>
      <c r="C36" s="38"/>
      <c r="D36" s="38"/>
      <c r="E36" s="38"/>
      <c r="F36" s="38"/>
      <c r="G36" s="38"/>
      <c r="H36" s="38"/>
      <c r="I36" s="38"/>
      <c r="J36" s="152">
        <v>0</v>
      </c>
      <c r="K36" s="153"/>
      <c r="L36" s="153"/>
      <c r="M36" s="38"/>
      <c r="N36" s="38" t="s">
        <v>190</v>
      </c>
      <c r="O36" s="38" t="s">
        <v>192</v>
      </c>
      <c r="P36" s="38"/>
      <c r="Q36" s="38"/>
      <c r="R36" s="38"/>
      <c r="S36" s="38"/>
      <c r="T36" s="38"/>
      <c r="U36" s="38"/>
      <c r="V36" s="152">
        <v>0</v>
      </c>
      <c r="W36" s="153"/>
      <c r="X36" s="154"/>
      <c r="Y36" s="174"/>
    </row>
    <row r="37" spans="1:61" s="41" customFormat="1" ht="6.95" customHeight="1" x14ac:dyDescent="0.2">
      <c r="A37" s="37"/>
      <c r="B37" s="38"/>
      <c r="C37" s="38"/>
      <c r="D37" s="38"/>
      <c r="E37" s="38"/>
      <c r="F37" s="38"/>
      <c r="G37" s="38"/>
      <c r="H37" s="38"/>
      <c r="I37" s="38"/>
      <c r="J37" s="39"/>
      <c r="K37" s="39"/>
      <c r="L37" s="39"/>
      <c r="M37" s="38"/>
      <c r="N37" s="38"/>
      <c r="O37" s="38"/>
      <c r="P37" s="38"/>
      <c r="Q37" s="38"/>
      <c r="R37" s="38"/>
      <c r="S37" s="38"/>
      <c r="T37" s="38"/>
      <c r="U37" s="38"/>
      <c r="V37" s="155"/>
      <c r="W37" s="156"/>
      <c r="X37" s="157"/>
      <c r="Y37" s="174"/>
    </row>
    <row r="38" spans="1:61" s="41" customFormat="1" ht="12" thickBot="1" x14ac:dyDescent="0.25">
      <c r="A38" s="44" t="s">
        <v>193</v>
      </c>
      <c r="B38" s="38"/>
      <c r="C38" s="38"/>
      <c r="D38" s="38"/>
      <c r="E38" s="38"/>
      <c r="F38" s="38"/>
      <c r="G38" s="38"/>
      <c r="H38" s="38"/>
      <c r="I38" s="38"/>
      <c r="J38" s="161">
        <f>SUM(J28+J30+J32+J34+J36)</f>
        <v>0</v>
      </c>
      <c r="K38" s="162"/>
      <c r="L38" s="162"/>
      <c r="M38" s="38"/>
      <c r="N38" s="45" t="s">
        <v>194</v>
      </c>
      <c r="O38" s="38"/>
      <c r="P38" s="38"/>
      <c r="Q38" s="38"/>
      <c r="R38" s="38"/>
      <c r="S38" s="38"/>
      <c r="T38" s="38"/>
      <c r="U38" s="38"/>
      <c r="V38" s="161">
        <f>SUM(V28+V30+V32+V34+V36)</f>
        <v>0</v>
      </c>
      <c r="W38" s="162"/>
      <c r="X38" s="163"/>
      <c r="Y38" s="174"/>
    </row>
    <row r="39" spans="1:61" ht="6.95" customHeight="1" thickTop="1" x14ac:dyDescent="0.2">
      <c r="A39" s="46"/>
      <c r="B39" s="47"/>
      <c r="C39" s="47"/>
      <c r="D39" s="47"/>
      <c r="E39" s="47"/>
      <c r="F39" s="47"/>
      <c r="G39" s="47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  <c r="U39" s="47"/>
      <c r="V39" s="47"/>
      <c r="W39" s="47"/>
      <c r="X39" s="48"/>
      <c r="Y39" s="17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</row>
    <row r="40" spans="1:61" s="41" customFormat="1" ht="13.5" thickBot="1" x14ac:dyDescent="0.25">
      <c r="A40" s="37"/>
      <c r="B40" s="38"/>
      <c r="C40" s="38"/>
      <c r="D40" s="38"/>
      <c r="E40" s="38"/>
      <c r="F40" s="38"/>
      <c r="G40" s="38"/>
      <c r="H40" s="38"/>
      <c r="I40" s="38"/>
      <c r="J40" s="166" t="s">
        <v>195</v>
      </c>
      <c r="K40" s="166"/>
      <c r="L40" s="166"/>
      <c r="M40" s="38"/>
      <c r="N40" s="167">
        <f>SUM(J38-V38)</f>
        <v>0</v>
      </c>
      <c r="O40" s="167"/>
      <c r="P40" s="167"/>
      <c r="Q40" s="38"/>
      <c r="R40" s="38"/>
      <c r="S40" s="38"/>
      <c r="T40" s="38"/>
      <c r="U40" s="38"/>
      <c r="V40" s="38"/>
      <c r="W40" s="38"/>
      <c r="X40" s="40"/>
      <c r="Y40" s="174"/>
    </row>
    <row r="41" spans="1:61" ht="6.95" customHeight="1" thickBot="1" x14ac:dyDescent="0.25">
      <c r="A41" s="49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50"/>
      <c r="N41" s="50"/>
      <c r="O41" s="50"/>
      <c r="P41" s="50"/>
      <c r="Q41" s="50"/>
      <c r="R41" s="50"/>
      <c r="S41" s="50"/>
      <c r="T41" s="50"/>
      <c r="U41" s="50"/>
      <c r="V41" s="50"/>
      <c r="W41" s="50"/>
      <c r="X41" s="51"/>
      <c r="Y41" s="17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</row>
    <row r="42" spans="1:61" ht="6" customHeight="1" x14ac:dyDescent="0.2">
      <c r="Y42" s="17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</row>
    <row r="43" spans="1:61" ht="12.75" customHeight="1" x14ac:dyDescent="0.2">
      <c r="A43" s="26" t="s">
        <v>196</v>
      </c>
      <c r="Y43" s="174"/>
      <c r="AB43" s="24"/>
      <c r="AC43" s="24"/>
      <c r="AD43" s="24"/>
      <c r="AE43" s="24"/>
      <c r="AF43" s="24"/>
      <c r="AG43" s="24"/>
      <c r="AH43" s="52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24"/>
      <c r="BG43" s="24"/>
      <c r="BH43" s="24"/>
      <c r="BI43" s="24"/>
    </row>
    <row r="44" spans="1:61" ht="6" customHeight="1" x14ac:dyDescent="0.2">
      <c r="A44" s="26"/>
      <c r="Y44" s="174"/>
      <c r="AB44" s="24"/>
      <c r="AC44" s="24"/>
      <c r="AD44" s="24"/>
      <c r="AE44" s="24"/>
      <c r="AF44" s="24"/>
      <c r="AG44" s="24"/>
      <c r="AH44" s="52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24"/>
      <c r="BG44" s="24"/>
      <c r="BH44" s="24"/>
      <c r="BI44" s="24"/>
    </row>
    <row r="45" spans="1:61" x14ac:dyDescent="0.2">
      <c r="A45" s="28" t="s">
        <v>244</v>
      </c>
      <c r="B45" s="28" t="s">
        <v>198</v>
      </c>
      <c r="O45" s="168"/>
      <c r="P45" s="168"/>
      <c r="Q45" s="168"/>
      <c r="R45" s="168"/>
      <c r="S45" s="168"/>
      <c r="T45" s="168"/>
      <c r="U45" s="168"/>
      <c r="V45" s="168"/>
      <c r="W45" s="168"/>
      <c r="X45" s="168"/>
      <c r="Y45" s="17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</row>
    <row r="46" spans="1:61" ht="5.25" customHeight="1" x14ac:dyDescent="0.2">
      <c r="A46" s="24"/>
      <c r="B46" s="28"/>
      <c r="M46" s="24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17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</row>
    <row r="47" spans="1:61" ht="18.75" customHeight="1" x14ac:dyDescent="0.2">
      <c r="A47" s="24"/>
      <c r="B47" s="24" t="s">
        <v>224</v>
      </c>
      <c r="F47" s="169"/>
      <c r="G47" s="169"/>
      <c r="H47" s="169"/>
      <c r="I47" s="169"/>
      <c r="J47" s="169"/>
      <c r="K47" s="169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  <c r="X47" s="169"/>
      <c r="Y47" s="17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</row>
    <row r="48" spans="1:61" ht="19.5" customHeight="1" x14ac:dyDescent="0.2">
      <c r="B48" s="24" t="s">
        <v>199</v>
      </c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0"/>
      <c r="R48" s="170"/>
      <c r="S48" s="170"/>
      <c r="T48" s="170"/>
      <c r="U48" s="170"/>
      <c r="V48" s="170"/>
      <c r="W48" s="170"/>
      <c r="X48" s="170"/>
      <c r="Y48" s="17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</row>
    <row r="49" spans="1:61" ht="18.75" customHeight="1" x14ac:dyDescent="0.2">
      <c r="B49" s="24" t="s">
        <v>200</v>
      </c>
      <c r="C49" s="54"/>
      <c r="D49" s="54"/>
      <c r="E49" s="54"/>
      <c r="F49" s="171"/>
      <c r="G49" s="171"/>
      <c r="H49" s="171"/>
      <c r="I49" s="171"/>
      <c r="J49" s="171"/>
      <c r="K49" s="171"/>
      <c r="L49" s="171"/>
      <c r="M49" s="171"/>
      <c r="N49" s="171"/>
      <c r="O49" s="171"/>
      <c r="P49" s="171"/>
      <c r="Q49" s="171"/>
      <c r="R49" s="171"/>
      <c r="S49" s="171"/>
      <c r="T49" s="171"/>
      <c r="U49" s="171"/>
      <c r="V49" s="171"/>
      <c r="W49" s="171"/>
      <c r="X49" s="171"/>
      <c r="Y49" s="17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</row>
    <row r="50" spans="1:61" ht="7.5" customHeight="1" x14ac:dyDescent="0.2">
      <c r="B50" s="24"/>
      <c r="C50" s="54"/>
      <c r="D50" s="54"/>
      <c r="E50" s="54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174"/>
      <c r="AB50" s="24"/>
      <c r="AC50" s="24"/>
      <c r="AD50" s="24"/>
      <c r="AE50" s="24"/>
      <c r="AF50" s="24"/>
      <c r="AG50" s="24"/>
      <c r="AH50" s="24"/>
      <c r="AI50" s="24"/>
      <c r="AJ50" s="24"/>
      <c r="AK50" s="24"/>
      <c r="AL50" s="24"/>
      <c r="AM50" s="24"/>
      <c r="AN50" s="24"/>
      <c r="AO50" s="24"/>
      <c r="AP50" s="24"/>
      <c r="AQ50" s="24"/>
      <c r="AR50" s="24"/>
      <c r="AS50" s="24"/>
      <c r="AT50" s="24"/>
      <c r="AU50" s="24"/>
      <c r="AV50" s="24"/>
      <c r="AW50" s="24"/>
      <c r="AX50" s="24"/>
      <c r="AY50" s="24"/>
      <c r="AZ50" s="24"/>
      <c r="BA50" s="24"/>
      <c r="BB50" s="24"/>
      <c r="BC50" s="24"/>
      <c r="BD50" s="24"/>
      <c r="BE50" s="24"/>
      <c r="BF50" s="24"/>
      <c r="BG50" s="24"/>
      <c r="BH50" s="24"/>
      <c r="BI50" s="24"/>
    </row>
    <row r="51" spans="1:61" x14ac:dyDescent="0.2">
      <c r="A51" s="164" t="s">
        <v>201</v>
      </c>
      <c r="B51" s="164"/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74"/>
      <c r="AB51" s="24"/>
      <c r="AC51" s="24"/>
      <c r="AD51" s="24"/>
      <c r="AE51" s="24"/>
      <c r="AF51" s="24"/>
      <c r="AG51" s="24"/>
      <c r="AH51" s="24"/>
      <c r="AI51" s="32"/>
      <c r="AJ51" s="32"/>
      <c r="AK51" s="32"/>
      <c r="AL51" s="32"/>
      <c r="AM51" s="24"/>
      <c r="AN51" s="24"/>
      <c r="AO51" s="55"/>
      <c r="AP51" s="55"/>
      <c r="AQ51" s="55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</row>
    <row r="52" spans="1:61" s="31" customFormat="1" ht="5.25" customHeight="1" x14ac:dyDescent="0.2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174"/>
    </row>
    <row r="53" spans="1:61" ht="70.5" customHeight="1" x14ac:dyDescent="0.2">
      <c r="A53" s="165" t="s">
        <v>238</v>
      </c>
      <c r="B53" s="165"/>
      <c r="C53" s="165"/>
      <c r="D53" s="165"/>
      <c r="E53" s="165"/>
      <c r="F53" s="165"/>
      <c r="G53" s="165"/>
      <c r="H53" s="165"/>
      <c r="I53" s="165"/>
      <c r="J53" s="165"/>
      <c r="K53" s="165"/>
      <c r="L53" s="165"/>
      <c r="M53" s="165"/>
      <c r="N53" s="165"/>
      <c r="O53" s="165"/>
      <c r="P53" s="165"/>
      <c r="Q53" s="165"/>
      <c r="R53" s="165"/>
      <c r="S53" s="165"/>
      <c r="T53" s="165"/>
      <c r="U53" s="165"/>
      <c r="V53" s="165"/>
      <c r="W53" s="165"/>
      <c r="X53" s="165"/>
      <c r="Y53" s="17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</row>
    <row r="54" spans="1:61" ht="9.9499999999999993" customHeight="1" x14ac:dyDescent="0.2">
      <c r="Y54" s="174"/>
    </row>
    <row r="55" spans="1:61" ht="12" customHeight="1" x14ac:dyDescent="0.2">
      <c r="A55" s="56"/>
      <c r="K55" s="27"/>
      <c r="Y55" s="174"/>
    </row>
    <row r="56" spans="1:61" ht="12" customHeight="1" x14ac:dyDescent="0.2">
      <c r="A56" s="176" t="s">
        <v>211</v>
      </c>
      <c r="B56" s="176"/>
      <c r="C56" s="176"/>
      <c r="D56" s="176"/>
      <c r="E56" s="176"/>
      <c r="F56" s="176"/>
      <c r="G56" s="176"/>
      <c r="H56" s="176"/>
      <c r="I56" s="176"/>
      <c r="J56" s="176"/>
      <c r="K56" s="176"/>
      <c r="L56" s="176"/>
      <c r="M56" s="176"/>
      <c r="N56" s="176"/>
      <c r="O56" s="176"/>
      <c r="P56" s="176"/>
      <c r="Q56" s="176"/>
      <c r="R56" s="176"/>
      <c r="S56" s="176"/>
      <c r="T56" s="176"/>
      <c r="U56" s="176"/>
      <c r="V56" s="176"/>
      <c r="W56" s="176"/>
      <c r="X56" s="176"/>
      <c r="Y56" s="174"/>
    </row>
    <row r="57" spans="1:61" ht="12" customHeight="1" x14ac:dyDescent="0.2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174"/>
    </row>
    <row r="58" spans="1:61" ht="12" customHeight="1" x14ac:dyDescent="0.2">
      <c r="A58" s="56"/>
      <c r="K58" s="27"/>
      <c r="U58" s="175" t="s">
        <v>246</v>
      </c>
      <c r="V58" s="175"/>
      <c r="W58" s="175"/>
      <c r="X58" s="175"/>
    </row>
    <row r="59" spans="1:61" ht="12" customHeight="1" x14ac:dyDescent="0.2"/>
  </sheetData>
  <mergeCells count="65">
    <mergeCell ref="E1:X1"/>
    <mergeCell ref="F2:W4"/>
    <mergeCell ref="F6:W8"/>
    <mergeCell ref="Y1:Y57"/>
    <mergeCell ref="U58:X58"/>
    <mergeCell ref="A56:X56"/>
    <mergeCell ref="C24:K24"/>
    <mergeCell ref="N22:X22"/>
    <mergeCell ref="N23:X23"/>
    <mergeCell ref="N24:X24"/>
    <mergeCell ref="A20:X20"/>
    <mergeCell ref="A21:X21"/>
    <mergeCell ref="C22:K22"/>
    <mergeCell ref="C23:K23"/>
    <mergeCell ref="V37:X37"/>
    <mergeCell ref="J38:L38"/>
    <mergeCell ref="V38:X38"/>
    <mergeCell ref="A51:X51"/>
    <mergeCell ref="A53:X53"/>
    <mergeCell ref="J40:L40"/>
    <mergeCell ref="N40:P40"/>
    <mergeCell ref="O45:X45"/>
    <mergeCell ref="F47:X47"/>
    <mergeCell ref="F48:X48"/>
    <mergeCell ref="F49:X49"/>
    <mergeCell ref="B34:I34"/>
    <mergeCell ref="J34:L34"/>
    <mergeCell ref="V34:X34"/>
    <mergeCell ref="V35:X35"/>
    <mergeCell ref="J36:L36"/>
    <mergeCell ref="V36:X36"/>
    <mergeCell ref="M17:X17"/>
    <mergeCell ref="B17:H17"/>
    <mergeCell ref="J32:L32"/>
    <mergeCell ref="V32:X32"/>
    <mergeCell ref="V33:X33"/>
    <mergeCell ref="V31:X31"/>
    <mergeCell ref="G18:X18"/>
    <mergeCell ref="V27:X27"/>
    <mergeCell ref="J28:L28"/>
    <mergeCell ref="V28:X28"/>
    <mergeCell ref="V29:X29"/>
    <mergeCell ref="B30:H30"/>
    <mergeCell ref="J30:L30"/>
    <mergeCell ref="O30:U30"/>
    <mergeCell ref="V30:X30"/>
    <mergeCell ref="B15:L15"/>
    <mergeCell ref="B12:L12"/>
    <mergeCell ref="B10:L10"/>
    <mergeCell ref="M10:X10"/>
    <mergeCell ref="M12:X12"/>
    <mergeCell ref="M13:X13"/>
    <mergeCell ref="B13:L13"/>
    <mergeCell ref="B14:L14"/>
    <mergeCell ref="P15:R15"/>
    <mergeCell ref="S15:U15"/>
    <mergeCell ref="V15:X15"/>
    <mergeCell ref="M11:X11"/>
    <mergeCell ref="B11:L11"/>
    <mergeCell ref="M16:O16"/>
    <mergeCell ref="P16:R16"/>
    <mergeCell ref="S16:U16"/>
    <mergeCell ref="V16:X16"/>
    <mergeCell ref="M14:X14"/>
    <mergeCell ref="M15:O15"/>
  </mergeCells>
  <pageMargins left="0.59055118110236227" right="0.59055118110236227" top="0.35433070866141736" bottom="0.11811023622047245" header="0.31496062992125984" footer="0.15748031496062992"/>
  <pageSetup paperSize="9" orientation="portrait" horizontalDpi="1200" verticalDpi="12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0" r:id="rId4" name="Check Box 2">
              <controlPr defaultSize="0" autoFill="0" autoLine="0" autoPict="0">
                <anchor moveWithCells="1">
                  <from>
                    <xdr:col>0</xdr:col>
                    <xdr:colOff>9525</xdr:colOff>
                    <xdr:row>21</xdr:row>
                    <xdr:rowOff>85725</xdr:rowOff>
                  </from>
                  <to>
                    <xdr:col>1</xdr:col>
                    <xdr:colOff>66675</xdr:colOff>
                    <xdr:row>21</xdr:row>
                    <xdr:rowOff>304800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5" name="Check Box 3">
              <controlPr defaultSize="0" autoFill="0" autoLine="0" autoPict="0">
                <anchor moveWithCells="1">
                  <from>
                    <xdr:col>0</xdr:col>
                    <xdr:colOff>19050</xdr:colOff>
                    <xdr:row>22</xdr:row>
                    <xdr:rowOff>76200</xdr:rowOff>
                  </from>
                  <to>
                    <xdr:col>1</xdr:col>
                    <xdr:colOff>76200</xdr:colOff>
                    <xdr:row>22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6" name="Check Box 4">
              <controlPr defaultSize="0" autoFill="0" autoLine="0" autoPict="0">
                <anchor moveWithCells="1">
                  <from>
                    <xdr:col>0</xdr:col>
                    <xdr:colOff>9525</xdr:colOff>
                    <xdr:row>23</xdr:row>
                    <xdr:rowOff>76200</xdr:rowOff>
                  </from>
                  <to>
                    <xdr:col>4</xdr:col>
                    <xdr:colOff>57150</xdr:colOff>
                    <xdr:row>23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7" name="Check Box 5">
              <controlPr defaultSize="0" autoFill="0" autoLine="0" autoPict="0">
                <anchor moveWithCells="1">
                  <from>
                    <xdr:col>11</xdr:col>
                    <xdr:colOff>19050</xdr:colOff>
                    <xdr:row>21</xdr:row>
                    <xdr:rowOff>95250</xdr:rowOff>
                  </from>
                  <to>
                    <xdr:col>15</xdr:col>
                    <xdr:colOff>9525</xdr:colOff>
                    <xdr:row>21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8" name="Check Box 6">
              <controlPr defaultSize="0" autoFill="0" autoLine="0" autoPict="0">
                <anchor moveWithCells="1">
                  <from>
                    <xdr:col>11</xdr:col>
                    <xdr:colOff>19050</xdr:colOff>
                    <xdr:row>22</xdr:row>
                    <xdr:rowOff>95250</xdr:rowOff>
                  </from>
                  <to>
                    <xdr:col>15</xdr:col>
                    <xdr:colOff>9525</xdr:colOff>
                    <xdr:row>22</xdr:row>
                    <xdr:rowOff>314325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9" name="Check Box 7">
              <controlPr defaultSize="0" autoFill="0" autoLine="0" autoPict="0">
                <anchor moveWithCells="1">
                  <from>
                    <xdr:col>11</xdr:col>
                    <xdr:colOff>19050</xdr:colOff>
                    <xdr:row>23</xdr:row>
                    <xdr:rowOff>76200</xdr:rowOff>
                  </from>
                  <to>
                    <xdr:col>15</xdr:col>
                    <xdr:colOff>9525</xdr:colOff>
                    <xdr:row>23</xdr:row>
                    <xdr:rowOff>295275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5" tint="0.39997558519241921"/>
    <pageSetUpPr fitToPage="1"/>
  </sheetPr>
  <dimension ref="A1:Y161"/>
  <sheetViews>
    <sheetView showZeros="0" zoomScale="80" zoomScaleNormal="80" workbookViewId="0">
      <selection activeCell="G9" sqref="G9"/>
    </sheetView>
  </sheetViews>
  <sheetFormatPr baseColWidth="10" defaultColWidth="9.140625" defaultRowHeight="17.25" x14ac:dyDescent="0.3"/>
  <cols>
    <col min="1" max="1" width="6.42578125" style="2" customWidth="1"/>
    <col min="2" max="2" width="22.5703125" style="2" bestFit="1" customWidth="1"/>
    <col min="3" max="3" width="23.7109375" style="2" customWidth="1"/>
    <col min="4" max="4" width="13.140625" style="2" customWidth="1"/>
    <col min="5" max="5" width="14" style="2" customWidth="1"/>
    <col min="6" max="6" width="13.5703125" style="2" customWidth="1"/>
    <col min="7" max="7" width="25.42578125" style="2" bestFit="1" customWidth="1"/>
    <col min="8" max="8" width="13" style="2" customWidth="1"/>
    <col min="9" max="9" width="21" style="2" customWidth="1"/>
    <col min="10" max="10" width="21.42578125" style="4" customWidth="1"/>
    <col min="11" max="11" width="21.28515625" style="2" customWidth="1"/>
    <col min="12" max="13" width="20.5703125" style="2" customWidth="1"/>
    <col min="14" max="14" width="21" style="2" customWidth="1"/>
    <col min="15" max="15" width="21.85546875" style="2" customWidth="1"/>
    <col min="16" max="16" width="14.7109375" style="2" customWidth="1"/>
    <col min="17" max="24" width="11.5703125" style="2" customWidth="1"/>
    <col min="25" max="25" width="12.5703125" style="2" customWidth="1"/>
    <col min="26" max="16384" width="9.140625" style="2"/>
  </cols>
  <sheetData>
    <row r="1" spans="1:25" ht="17.25" customHeight="1" x14ac:dyDescent="0.3">
      <c r="A1" s="3"/>
      <c r="J1" s="61"/>
      <c r="K1" s="61"/>
      <c r="L1" s="61"/>
      <c r="M1" s="61"/>
    </row>
    <row r="2" spans="1:25" ht="17.25" customHeight="1" x14ac:dyDescent="0.3">
      <c r="A2" s="3"/>
      <c r="E2" s="5"/>
      <c r="J2" s="61"/>
      <c r="K2" s="61"/>
      <c r="L2" s="61"/>
      <c r="M2" s="61"/>
    </row>
    <row r="3" spans="1:25" ht="33.75" x14ac:dyDescent="0.5">
      <c r="A3" s="3"/>
      <c r="D3" s="76" t="s">
        <v>204</v>
      </c>
      <c r="J3" s="183" t="s">
        <v>223</v>
      </c>
      <c r="K3" s="183"/>
      <c r="L3" s="183"/>
      <c r="M3" s="183"/>
    </row>
    <row r="4" spans="1:25" ht="34.5" customHeight="1" x14ac:dyDescent="0.3">
      <c r="A4" s="3"/>
      <c r="E4" s="5"/>
      <c r="J4" s="183"/>
      <c r="K4" s="183"/>
      <c r="L4" s="183"/>
      <c r="M4" s="183"/>
    </row>
    <row r="5" spans="1:25" ht="19.5" customHeight="1" x14ac:dyDescent="0.3">
      <c r="A5" s="191" t="s">
        <v>109</v>
      </c>
      <c r="B5" s="192"/>
      <c r="C5" s="193"/>
      <c r="D5" s="182">
        <f>'1. Zuschussantrag'!M10</f>
        <v>0</v>
      </c>
      <c r="E5" s="182"/>
      <c r="F5" s="182"/>
      <c r="G5" s="182"/>
      <c r="H5" s="100"/>
      <c r="J5" s="183"/>
      <c r="K5" s="183"/>
      <c r="L5" s="183"/>
      <c r="M5" s="183"/>
    </row>
    <row r="6" spans="1:25" ht="19.5" customHeight="1" x14ac:dyDescent="0.3">
      <c r="A6" s="191" t="s">
        <v>110</v>
      </c>
      <c r="B6" s="192"/>
      <c r="C6" s="193"/>
      <c r="D6" s="182">
        <f>'1. Zuschussantrag'!M12</f>
        <v>0</v>
      </c>
      <c r="E6" s="182"/>
      <c r="F6" s="182"/>
      <c r="G6" s="182"/>
      <c r="H6" s="100"/>
      <c r="I6" s="6"/>
      <c r="J6" s="183"/>
      <c r="K6" s="183"/>
      <c r="L6" s="183"/>
      <c r="M6" s="183"/>
    </row>
    <row r="7" spans="1:25" ht="19.5" customHeight="1" x14ac:dyDescent="0.3">
      <c r="A7" s="191" t="s">
        <v>203</v>
      </c>
      <c r="B7" s="192"/>
      <c r="C7" s="193"/>
      <c r="D7" s="182">
        <f>'1. Zuschussantrag'!M13</f>
        <v>0</v>
      </c>
      <c r="E7" s="182"/>
      <c r="F7" s="182"/>
      <c r="G7" s="182"/>
      <c r="H7" s="100"/>
      <c r="J7" s="183"/>
      <c r="K7" s="183"/>
      <c r="L7" s="183"/>
      <c r="M7" s="183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</row>
    <row r="8" spans="1:25" ht="19.5" customHeight="1" x14ac:dyDescent="0.3">
      <c r="A8" s="191" t="s">
        <v>57</v>
      </c>
      <c r="B8" s="192"/>
      <c r="C8" s="193"/>
      <c r="D8" s="182">
        <f>'1. Zuschussantrag'!M14</f>
        <v>0</v>
      </c>
      <c r="E8" s="182"/>
      <c r="F8" s="182"/>
      <c r="G8" s="182"/>
      <c r="H8" s="100"/>
      <c r="I8" s="7"/>
      <c r="J8" s="183"/>
      <c r="K8" s="183"/>
      <c r="L8" s="183"/>
      <c r="M8" s="183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</row>
    <row r="9" spans="1:25" ht="19.5" customHeight="1" x14ac:dyDescent="0.3">
      <c r="A9" s="191" t="s">
        <v>8</v>
      </c>
      <c r="B9" s="192"/>
      <c r="C9" s="193"/>
      <c r="D9" s="131">
        <f>'1. Zuschussantrag'!M15</f>
        <v>0</v>
      </c>
      <c r="E9" s="133">
        <f>'1. Zuschussantrag'!P15</f>
        <v>0</v>
      </c>
      <c r="F9" s="132">
        <f>'1. Zuschussantrag'!S15</f>
        <v>0</v>
      </c>
      <c r="G9" s="133">
        <f>'1. Zuschussantrag'!V15</f>
        <v>0</v>
      </c>
      <c r="H9" s="101"/>
      <c r="I9" s="7"/>
      <c r="J9" s="183"/>
      <c r="K9" s="183"/>
      <c r="L9" s="183"/>
      <c r="M9" s="183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</row>
    <row r="10" spans="1:25" x14ac:dyDescent="0.3">
      <c r="A10" s="57"/>
      <c r="B10" s="58"/>
      <c r="C10" s="58"/>
      <c r="D10" s="59" t="s">
        <v>116</v>
      </c>
      <c r="E10" s="60" t="s">
        <v>115</v>
      </c>
      <c r="F10" s="59" t="s">
        <v>117</v>
      </c>
      <c r="G10" s="60" t="s">
        <v>115</v>
      </c>
      <c r="H10" s="102"/>
      <c r="I10" s="7"/>
      <c r="J10" s="183"/>
      <c r="K10" s="183"/>
      <c r="L10" s="183"/>
      <c r="M10" s="183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</row>
    <row r="11" spans="1:25" ht="39" customHeight="1" x14ac:dyDescent="0.3">
      <c r="A11" s="190" t="s">
        <v>118</v>
      </c>
      <c r="B11" s="190"/>
      <c r="C11" s="190"/>
      <c r="D11" s="190"/>
      <c r="E11" s="190"/>
      <c r="F11" s="190"/>
      <c r="G11" s="190"/>
      <c r="H11" s="103"/>
      <c r="I11" s="104"/>
      <c r="J11" s="1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</row>
    <row r="12" spans="1:25" ht="75" x14ac:dyDescent="0.3">
      <c r="A12" s="111" t="s">
        <v>3</v>
      </c>
      <c r="B12" s="105" t="s">
        <v>111</v>
      </c>
      <c r="C12" s="105" t="s">
        <v>0</v>
      </c>
      <c r="D12" s="127" t="s">
        <v>219</v>
      </c>
      <c r="E12" s="105" t="s">
        <v>225</v>
      </c>
      <c r="F12" s="105" t="s">
        <v>1</v>
      </c>
      <c r="G12" s="123" t="s">
        <v>2</v>
      </c>
      <c r="H12" s="105" t="s">
        <v>213</v>
      </c>
      <c r="I12" s="105" t="s">
        <v>239</v>
      </c>
      <c r="J12" s="106" t="s">
        <v>218</v>
      </c>
      <c r="K12" s="107" t="s">
        <v>215</v>
      </c>
      <c r="L12" s="108" t="s">
        <v>214</v>
      </c>
      <c r="M12" s="107" t="s">
        <v>216</v>
      </c>
      <c r="N12" s="128" t="s">
        <v>217</v>
      </c>
      <c r="O12" s="120"/>
    </row>
    <row r="13" spans="1:25" x14ac:dyDescent="0.3">
      <c r="A13" s="62" t="str">
        <f>IF(OR(B13&lt;&gt;"",C13&lt;&gt;""),MAX($A$12:A12)+1,"")</f>
        <v/>
      </c>
      <c r="B13" s="63"/>
      <c r="C13" s="63"/>
      <c r="D13" s="64"/>
      <c r="E13" s="64"/>
      <c r="F13" s="65"/>
      <c r="G13" s="66">
        <f>VLOOKUP(F13,tbl_PLZ[],2,0)</f>
        <v>0</v>
      </c>
      <c r="H13" s="117"/>
      <c r="I13" s="64"/>
      <c r="J13" s="64"/>
      <c r="K13" s="64"/>
      <c r="L13" s="67"/>
      <c r="M13" s="68"/>
      <c r="N13" s="68"/>
    </row>
    <row r="14" spans="1:25" x14ac:dyDescent="0.3">
      <c r="A14" s="62" t="str">
        <f>IF(OR(B14&lt;&gt;"",C14&lt;&gt;""),MAX($A$12:A13)+1,"")</f>
        <v/>
      </c>
      <c r="B14" s="63"/>
      <c r="C14" s="63"/>
      <c r="D14" s="64"/>
      <c r="E14" s="64"/>
      <c r="F14" s="65"/>
      <c r="G14" s="66">
        <f>VLOOKUP(F14,tbl_PLZ[],2,0)</f>
        <v>0</v>
      </c>
      <c r="H14" s="117"/>
      <c r="I14" s="64"/>
      <c r="J14" s="64"/>
      <c r="K14" s="64"/>
      <c r="L14" s="67"/>
      <c r="M14" s="112"/>
      <c r="N14" s="68"/>
    </row>
    <row r="15" spans="1:25" x14ac:dyDescent="0.3">
      <c r="A15" s="62" t="str">
        <f>IF(OR(B15&lt;&gt;"",C15&lt;&gt;""),MAX($A$12:A14)+1,"")</f>
        <v/>
      </c>
      <c r="B15" s="63"/>
      <c r="C15" s="63"/>
      <c r="D15" s="64"/>
      <c r="E15" s="64"/>
      <c r="F15" s="65"/>
      <c r="G15" s="66">
        <f>VLOOKUP(F15,tbl_PLZ[],2,0)</f>
        <v>0</v>
      </c>
      <c r="H15" s="117"/>
      <c r="I15" s="64"/>
      <c r="J15" s="64"/>
      <c r="K15" s="64"/>
      <c r="L15" s="67"/>
      <c r="M15" s="68"/>
      <c r="N15" s="68"/>
    </row>
    <row r="16" spans="1:25" x14ac:dyDescent="0.3">
      <c r="A16" s="62" t="str">
        <f>IF(OR(B16&lt;&gt;"",C16&lt;&gt;""),MAX($A$12:A15)+1,"")</f>
        <v/>
      </c>
      <c r="B16" s="63"/>
      <c r="C16" s="63"/>
      <c r="D16" s="64"/>
      <c r="E16" s="64"/>
      <c r="F16" s="65"/>
      <c r="G16" s="66">
        <f>VLOOKUP(F16,tbl_PLZ[],2,0)</f>
        <v>0</v>
      </c>
      <c r="H16" s="117"/>
      <c r="I16" s="64"/>
      <c r="J16" s="64"/>
      <c r="K16" s="64"/>
      <c r="L16" s="67"/>
      <c r="M16" s="68"/>
      <c r="N16" s="68"/>
    </row>
    <row r="17" spans="1:16" x14ac:dyDescent="0.3">
      <c r="A17" s="62" t="str">
        <f>IF(OR(B17&lt;&gt;"",C17&lt;&gt;""),MAX($A$12:A16)+1,"")</f>
        <v/>
      </c>
      <c r="B17" s="63"/>
      <c r="C17" s="63"/>
      <c r="D17" s="64"/>
      <c r="E17" s="64"/>
      <c r="F17" s="65"/>
      <c r="G17" s="66">
        <f>VLOOKUP(F17,tbl_PLZ[],2,0)</f>
        <v>0</v>
      </c>
      <c r="H17" s="117"/>
      <c r="I17" s="64"/>
      <c r="J17" s="64"/>
      <c r="K17" s="64"/>
      <c r="L17" s="67"/>
      <c r="M17" s="68"/>
      <c r="N17" s="68"/>
    </row>
    <row r="18" spans="1:16" x14ac:dyDescent="0.3">
      <c r="A18" s="62" t="str">
        <f>IF(OR(B18&lt;&gt;"",C18&lt;&gt;""),MAX($A$12:A17)+1,"")</f>
        <v/>
      </c>
      <c r="B18" s="63"/>
      <c r="C18" s="63"/>
      <c r="D18" s="64"/>
      <c r="E18" s="64"/>
      <c r="F18" s="65"/>
      <c r="G18" s="66">
        <f>VLOOKUP(F18,tbl_PLZ[],2,0)</f>
        <v>0</v>
      </c>
      <c r="H18" s="117"/>
      <c r="I18" s="64"/>
      <c r="J18" s="64"/>
      <c r="K18" s="64"/>
      <c r="L18" s="67"/>
      <c r="M18" s="68"/>
      <c r="N18" s="68"/>
    </row>
    <row r="19" spans="1:16" x14ac:dyDescent="0.3">
      <c r="A19" s="62" t="str">
        <f>IF(OR(B19&lt;&gt;"",C19&lt;&gt;""),MAX($A$12:A18)+1,"")</f>
        <v/>
      </c>
      <c r="B19" s="63"/>
      <c r="C19" s="63"/>
      <c r="D19" s="64"/>
      <c r="E19" s="64"/>
      <c r="F19" s="65"/>
      <c r="G19" s="66">
        <f>VLOOKUP(F19,tbl_PLZ[],2,0)</f>
        <v>0</v>
      </c>
      <c r="H19" s="117"/>
      <c r="I19" s="64"/>
      <c r="J19" s="64"/>
      <c r="K19" s="64"/>
      <c r="L19" s="67"/>
      <c r="M19" s="68"/>
      <c r="N19" s="68"/>
    </row>
    <row r="20" spans="1:16" x14ac:dyDescent="0.3">
      <c r="A20" s="62" t="str">
        <f>IF(OR(B20&lt;&gt;"",C20&lt;&gt;""),MAX($A$12:A19)+1,"")</f>
        <v/>
      </c>
      <c r="B20" s="63"/>
      <c r="C20" s="63"/>
      <c r="D20" s="64"/>
      <c r="E20" s="64"/>
      <c r="F20" s="65"/>
      <c r="G20" s="66">
        <f>VLOOKUP(F20,tbl_PLZ[],2,0)</f>
        <v>0</v>
      </c>
      <c r="H20" s="117"/>
      <c r="I20" s="64"/>
      <c r="J20" s="64"/>
      <c r="K20" s="64"/>
      <c r="L20" s="67"/>
      <c r="M20" s="68"/>
      <c r="N20" s="68"/>
    </row>
    <row r="21" spans="1:16" x14ac:dyDescent="0.3">
      <c r="A21" s="62" t="str">
        <f>IF(OR(B21&lt;&gt;"",C21&lt;&gt;""),MAX($A$12:A20)+1,"")</f>
        <v/>
      </c>
      <c r="B21" s="63"/>
      <c r="C21" s="63"/>
      <c r="D21" s="64"/>
      <c r="E21" s="64"/>
      <c r="F21" s="65"/>
      <c r="G21" s="66">
        <f>VLOOKUP(F21,tbl_PLZ[],2,0)</f>
        <v>0</v>
      </c>
      <c r="H21" s="117"/>
      <c r="I21" s="64"/>
      <c r="J21" s="64"/>
      <c r="K21" s="64"/>
      <c r="L21" s="67"/>
      <c r="M21" s="68"/>
      <c r="N21" s="68"/>
    </row>
    <row r="22" spans="1:16" x14ac:dyDescent="0.3">
      <c r="A22" s="62" t="str">
        <f>IF(OR(B22&lt;&gt;"",C22&lt;&gt;""),MAX($A$12:A21)+1,"")</f>
        <v/>
      </c>
      <c r="B22" s="63"/>
      <c r="C22" s="63"/>
      <c r="D22" s="64"/>
      <c r="E22" s="64"/>
      <c r="F22" s="65"/>
      <c r="G22" s="66">
        <f>VLOOKUP(F22,tbl_PLZ[],2,0)</f>
        <v>0</v>
      </c>
      <c r="H22" s="117"/>
      <c r="I22" s="64"/>
      <c r="J22" s="64"/>
      <c r="K22" s="64"/>
      <c r="L22" s="67"/>
      <c r="M22" s="68"/>
      <c r="N22" s="68"/>
    </row>
    <row r="23" spans="1:16" x14ac:dyDescent="0.3">
      <c r="A23" s="62" t="str">
        <f>IF(OR(B23&lt;&gt;"",C23&lt;&gt;""),MAX($A$12:A22)+1,"")</f>
        <v/>
      </c>
      <c r="B23" s="63"/>
      <c r="C23" s="63"/>
      <c r="D23" s="64"/>
      <c r="E23" s="64"/>
      <c r="F23" s="65"/>
      <c r="G23" s="66">
        <f>VLOOKUP(F23,tbl_PLZ[],2,0)</f>
        <v>0</v>
      </c>
      <c r="H23" s="117"/>
      <c r="I23" s="64"/>
      <c r="J23" s="64"/>
      <c r="K23" s="64"/>
      <c r="L23" s="67"/>
      <c r="M23" s="68"/>
      <c r="N23" s="68"/>
    </row>
    <row r="24" spans="1:16" x14ac:dyDescent="0.3">
      <c r="A24" s="62" t="str">
        <f>IF(OR(B24&lt;&gt;"",C24&lt;&gt;""),MAX($A$12:A23)+1,"")</f>
        <v/>
      </c>
      <c r="B24" s="63"/>
      <c r="C24" s="63"/>
      <c r="D24" s="64"/>
      <c r="E24" s="64"/>
      <c r="F24" s="65"/>
      <c r="G24" s="66">
        <f>VLOOKUP(F24,tbl_PLZ[],2,0)</f>
        <v>0</v>
      </c>
      <c r="H24" s="117"/>
      <c r="I24" s="64"/>
      <c r="J24" s="64"/>
      <c r="K24" s="64"/>
      <c r="L24" s="67"/>
      <c r="M24" s="68"/>
      <c r="N24" s="68"/>
    </row>
    <row r="25" spans="1:16" x14ac:dyDescent="0.3">
      <c r="A25" s="62" t="str">
        <f>IF(OR(B25&lt;&gt;"",C25&lt;&gt;""),MAX($A$12:A24)+1,"")</f>
        <v/>
      </c>
      <c r="B25" s="63"/>
      <c r="C25" s="63"/>
      <c r="D25" s="64"/>
      <c r="E25" s="64"/>
      <c r="F25" s="65"/>
      <c r="G25" s="66">
        <f>VLOOKUP(F25,tbl_PLZ[],2,0)</f>
        <v>0</v>
      </c>
      <c r="H25" s="117"/>
      <c r="I25" s="64"/>
      <c r="J25" s="64"/>
      <c r="K25" s="64"/>
      <c r="L25" s="67"/>
      <c r="M25" s="68"/>
      <c r="N25" s="68"/>
    </row>
    <row r="26" spans="1:16" x14ac:dyDescent="0.3">
      <c r="A26" s="62" t="str">
        <f>IF(OR(B26&lt;&gt;"",C26&lt;&gt;""),MAX($A$12:A25)+1,"")</f>
        <v/>
      </c>
      <c r="B26" s="63"/>
      <c r="C26" s="63"/>
      <c r="D26" s="64"/>
      <c r="E26" s="64"/>
      <c r="F26" s="65"/>
      <c r="G26" s="66">
        <f>VLOOKUP(F26,tbl_PLZ[],2,0)</f>
        <v>0</v>
      </c>
      <c r="H26" s="117"/>
      <c r="I26" s="64"/>
      <c r="J26" s="64"/>
      <c r="K26" s="64"/>
      <c r="L26" s="67"/>
      <c r="M26" s="68"/>
      <c r="N26" s="68"/>
    </row>
    <row r="27" spans="1:16" x14ac:dyDescent="0.3">
      <c r="A27" s="62" t="str">
        <f>IF(OR(B27&lt;&gt;"",C27&lt;&gt;""),MAX($A$12:A26)+1,"")</f>
        <v/>
      </c>
      <c r="B27" s="63"/>
      <c r="C27" s="63"/>
      <c r="D27" s="64"/>
      <c r="E27" s="64"/>
      <c r="F27" s="65"/>
      <c r="G27" s="66">
        <f>VLOOKUP(F27,tbl_PLZ[],2,0)</f>
        <v>0</v>
      </c>
      <c r="H27" s="117"/>
      <c r="I27" s="64"/>
      <c r="J27" s="64"/>
      <c r="K27" s="64"/>
      <c r="L27" s="67"/>
      <c r="M27" s="68"/>
      <c r="N27" s="68"/>
    </row>
    <row r="28" spans="1:16" x14ac:dyDescent="0.3">
      <c r="A28" s="62" t="str">
        <f>IF(OR(B28&lt;&gt;"",C28&lt;&gt;""),MAX($A$12:A27)+1,"")</f>
        <v/>
      </c>
      <c r="B28" s="63"/>
      <c r="C28" s="63"/>
      <c r="D28" s="64"/>
      <c r="E28" s="64"/>
      <c r="F28" s="65"/>
      <c r="G28" s="66">
        <f>VLOOKUP(F28,tbl_PLZ[],2,0)</f>
        <v>0</v>
      </c>
      <c r="H28" s="117"/>
      <c r="I28" s="64"/>
      <c r="J28" s="64"/>
      <c r="K28" s="64"/>
      <c r="L28" s="67"/>
      <c r="M28" s="68"/>
      <c r="N28" s="68"/>
    </row>
    <row r="29" spans="1:16" x14ac:dyDescent="0.3">
      <c r="A29" s="62" t="str">
        <f>IF(OR(B29&lt;&gt;"",C29&lt;&gt;""),MAX($A$12:A28)+1,"")</f>
        <v/>
      </c>
      <c r="B29" s="63"/>
      <c r="C29" s="63"/>
      <c r="D29" s="64"/>
      <c r="E29" s="64"/>
      <c r="F29" s="65"/>
      <c r="G29" s="66">
        <f>VLOOKUP(F29,tbl_PLZ[],2,0)</f>
        <v>0</v>
      </c>
      <c r="H29" s="117"/>
      <c r="I29" s="64"/>
      <c r="J29" s="64"/>
      <c r="K29" s="64"/>
      <c r="L29" s="67"/>
      <c r="M29" s="68"/>
      <c r="N29" s="68"/>
    </row>
    <row r="30" spans="1:16" x14ac:dyDescent="0.3">
      <c r="A30" s="62" t="str">
        <f>IF(OR(B30&lt;&gt;"",C30&lt;&gt;""),MAX($A$12:A29)+1,"")</f>
        <v/>
      </c>
      <c r="B30" s="63"/>
      <c r="C30" s="63"/>
      <c r="D30" s="64"/>
      <c r="E30" s="64"/>
      <c r="F30" s="65"/>
      <c r="G30" s="66">
        <f>VLOOKUP(F30,tbl_PLZ[],2,0)</f>
        <v>0</v>
      </c>
      <c r="H30" s="117"/>
      <c r="I30" s="64"/>
      <c r="J30" s="64"/>
      <c r="K30" s="64"/>
      <c r="L30" s="67"/>
      <c r="M30" s="68"/>
      <c r="N30" s="68"/>
      <c r="P30" s="95"/>
    </row>
    <row r="31" spans="1:16" x14ac:dyDescent="0.3">
      <c r="A31" s="62" t="str">
        <f>IF(OR(B31&lt;&gt;"",C31&lt;&gt;""),MAX($A$12:A30)+1,"")</f>
        <v/>
      </c>
      <c r="B31" s="63"/>
      <c r="C31" s="63"/>
      <c r="D31" s="64"/>
      <c r="E31" s="64"/>
      <c r="F31" s="65"/>
      <c r="G31" s="66">
        <f>VLOOKUP(F31,tbl_PLZ[],2,0)</f>
        <v>0</v>
      </c>
      <c r="H31" s="117"/>
      <c r="I31" s="64"/>
      <c r="J31" s="64"/>
      <c r="K31" s="64"/>
      <c r="L31" s="67"/>
      <c r="M31" s="68"/>
      <c r="N31" s="68"/>
    </row>
    <row r="32" spans="1:16" x14ac:dyDescent="0.3">
      <c r="A32" s="62" t="str">
        <f>IF(OR(B32&lt;&gt;"",C32&lt;&gt;""),MAX($A$12:A31)+1,"")</f>
        <v/>
      </c>
      <c r="B32" s="63"/>
      <c r="C32" s="63"/>
      <c r="D32" s="64"/>
      <c r="E32" s="64"/>
      <c r="F32" s="65"/>
      <c r="G32" s="66">
        <f>VLOOKUP(F32,tbl_PLZ[],2,0)</f>
        <v>0</v>
      </c>
      <c r="H32" s="117"/>
      <c r="I32" s="64"/>
      <c r="J32" s="64"/>
      <c r="K32" s="64"/>
      <c r="L32" s="67"/>
      <c r="M32" s="68"/>
      <c r="N32" s="68"/>
      <c r="P32" s="95"/>
    </row>
    <row r="33" spans="1:16" hidden="1" x14ac:dyDescent="0.3">
      <c r="A33" s="11" t="str">
        <f>IF(OR(B33&lt;&gt;"",C33&lt;&gt;""),MAX($A$12:A31)+1,"")</f>
        <v/>
      </c>
      <c r="B33" s="8"/>
      <c r="C33" s="8"/>
      <c r="D33" s="9"/>
      <c r="E33" s="113"/>
      <c r="F33" s="114"/>
      <c r="G33" s="114"/>
      <c r="H33" s="114"/>
      <c r="I33" s="110"/>
      <c r="J33" s="9"/>
      <c r="K33" s="9"/>
      <c r="L33" s="9"/>
      <c r="M33" s="12"/>
    </row>
    <row r="34" spans="1:16" ht="33.75" customHeight="1" x14ac:dyDescent="0.3">
      <c r="A34" s="187" t="s">
        <v>113</v>
      </c>
      <c r="B34" s="188"/>
      <c r="C34" s="189"/>
      <c r="D34" s="69">
        <f>COUNT(A13:A33)</f>
        <v>0</v>
      </c>
      <c r="E34" s="115"/>
      <c r="F34" s="115"/>
      <c r="G34" s="115"/>
      <c r="H34" s="115"/>
      <c r="I34" s="136"/>
      <c r="J34" s="18"/>
      <c r="K34" s="10"/>
      <c r="L34" s="10"/>
      <c r="M34" s="10"/>
    </row>
    <row r="35" spans="1:16" x14ac:dyDescent="0.3">
      <c r="A35" s="58"/>
      <c r="B35" s="58"/>
      <c r="C35" s="58"/>
      <c r="D35" s="58"/>
      <c r="E35" s="58"/>
      <c r="F35" s="58"/>
      <c r="G35" s="58"/>
      <c r="H35" s="58"/>
      <c r="I35" s="109"/>
      <c r="P35" s="95"/>
    </row>
    <row r="37" spans="1:16" ht="35.25" customHeight="1" x14ac:dyDescent="0.3">
      <c r="A37" s="194" t="s">
        <v>112</v>
      </c>
      <c r="B37" s="194"/>
      <c r="C37" s="194"/>
      <c r="H37" s="4"/>
      <c r="I37" s="17"/>
      <c r="P37" s="96"/>
    </row>
    <row r="38" spans="1:16" ht="67.5" customHeight="1" x14ac:dyDescent="0.3">
      <c r="A38" s="111" t="s">
        <v>3</v>
      </c>
      <c r="B38" s="116" t="s">
        <v>111</v>
      </c>
      <c r="C38" s="116" t="s">
        <v>0</v>
      </c>
      <c r="D38" s="127" t="s">
        <v>219</v>
      </c>
      <c r="E38" s="105" t="s">
        <v>225</v>
      </c>
      <c r="F38" s="116" t="s">
        <v>1</v>
      </c>
      <c r="G38" s="124" t="s">
        <v>2</v>
      </c>
      <c r="H38" s="105" t="s">
        <v>213</v>
      </c>
      <c r="I38" s="105" t="s">
        <v>218</v>
      </c>
      <c r="J38" s="123" t="s">
        <v>220</v>
      </c>
      <c r="K38" s="123" t="s">
        <v>221</v>
      </c>
      <c r="L38" s="123" t="s">
        <v>222</v>
      </c>
      <c r="M38" s="128" t="s">
        <v>217</v>
      </c>
      <c r="N38" s="119"/>
      <c r="O38" s="120"/>
    </row>
    <row r="39" spans="1:16" x14ac:dyDescent="0.3">
      <c r="A39" s="62" t="str">
        <f>IF(OR(B39&lt;&gt;"",C39&lt;&gt;""),MAX($A$38:A38)+1,"")</f>
        <v/>
      </c>
      <c r="B39" s="63"/>
      <c r="C39" s="63"/>
      <c r="D39" s="64"/>
      <c r="E39" s="64"/>
      <c r="F39" s="65"/>
      <c r="G39" s="117">
        <f>VLOOKUP(F39,tbl_PLZ[],2,0)</f>
        <v>0</v>
      </c>
      <c r="H39" s="70"/>
      <c r="I39" s="71"/>
      <c r="J39" s="71" t="str">
        <f>IF(F39&lt;&gt;"",IF(ISERROR(MATCH(F39,Hilfstabellen!$G$2:$G$41,0)),"","X"),"")</f>
        <v/>
      </c>
      <c r="K39" s="71" t="str">
        <f>IF(F39&lt;&gt;"",IF(ISERROR(MATCH(F39,Hilfstabellen!$G$42:$G$55,0)),"","X"),"")</f>
        <v/>
      </c>
      <c r="L39" s="64" t="str">
        <f>IF(F39&lt;&gt;"",IF(ISERROR(MATCH(F39,Hilfstabellen!$G$2:$G$56,0)),"X",""),"")</f>
        <v/>
      </c>
      <c r="M39" s="71"/>
      <c r="N39" s="121"/>
    </row>
    <row r="40" spans="1:16" x14ac:dyDescent="0.3">
      <c r="A40" s="62" t="str">
        <f>IF(OR(B40&lt;&gt;"",C40&lt;&gt;""),MAX($A$38:A39)+1,"")</f>
        <v/>
      </c>
      <c r="B40" s="63"/>
      <c r="C40" s="63"/>
      <c r="D40" s="64"/>
      <c r="E40" s="64"/>
      <c r="F40" s="65"/>
      <c r="G40" s="117">
        <f>VLOOKUP(F40,tbl_PLZ[],2,0)</f>
        <v>0</v>
      </c>
      <c r="H40" s="70"/>
      <c r="I40" s="71"/>
      <c r="J40" s="71" t="str">
        <f>IF(F40&lt;&gt;"",IF(ISERROR(MATCH(F40,Hilfstabellen!$G$2:$G$41,0)),"","X"),"")</f>
        <v/>
      </c>
      <c r="K40" s="71" t="str">
        <f>IF(F40&lt;&gt;"",IF(ISERROR(MATCH(F40,Hilfstabellen!$G$42:$G$55,0)),"","X"),"")</f>
        <v/>
      </c>
      <c r="L40" s="64" t="str">
        <f>IF(F40&lt;&gt;"",IF(ISERROR(MATCH(F40,Hilfstabellen!$G$2:$G$56,0)),"X",""),"")</f>
        <v/>
      </c>
      <c r="M40" s="71"/>
      <c r="N40" s="122"/>
    </row>
    <row r="41" spans="1:16" x14ac:dyDescent="0.3">
      <c r="A41" s="62" t="str">
        <f>IF(OR(B41&lt;&gt;"",C41&lt;&gt;""),MAX($A$38:A40)+1,"")</f>
        <v/>
      </c>
      <c r="B41" s="63"/>
      <c r="C41" s="63"/>
      <c r="D41" s="64"/>
      <c r="E41" s="64"/>
      <c r="F41" s="65"/>
      <c r="G41" s="117">
        <f>VLOOKUP(F41,tbl_PLZ[],2,0)</f>
        <v>0</v>
      </c>
      <c r="H41" s="70"/>
      <c r="I41" s="71"/>
      <c r="J41" s="71" t="str">
        <f>IF(F41&lt;&gt;"",IF(ISERROR(MATCH(F41,Hilfstabellen!$G$2:$G$41,0)),"","X"),"")</f>
        <v/>
      </c>
      <c r="K41" s="71" t="str">
        <f>IF(F41&lt;&gt;"",IF(ISERROR(MATCH(F41,Hilfstabellen!$G$42:$G$55,0)),"","X"),"")</f>
        <v/>
      </c>
      <c r="L41" s="64" t="str">
        <f>IF(F41&lt;&gt;"",IF(ISERROR(MATCH(F41,Hilfstabellen!$G$2:$G$56,0)),"X",""),"")</f>
        <v/>
      </c>
      <c r="M41" s="71"/>
      <c r="N41" s="122"/>
    </row>
    <row r="42" spans="1:16" x14ac:dyDescent="0.3">
      <c r="A42" s="62" t="str">
        <f>IF(OR(B42&lt;&gt;"",C42&lt;&gt;""),MAX($A$38:A41)+1,"")</f>
        <v/>
      </c>
      <c r="B42" s="63"/>
      <c r="C42" s="63"/>
      <c r="D42" s="64"/>
      <c r="E42" s="64"/>
      <c r="F42" s="65"/>
      <c r="G42" s="117">
        <f>VLOOKUP(F42,tbl_PLZ[],2,0)</f>
        <v>0</v>
      </c>
      <c r="H42" s="70"/>
      <c r="I42" s="71"/>
      <c r="J42" s="71" t="str">
        <f>IF(F42&lt;&gt;"",IF(ISERROR(MATCH(F42,Hilfstabellen!$G$2:$G$41,0)),"","X"),"")</f>
        <v/>
      </c>
      <c r="K42" s="71" t="str">
        <f>IF(F42&lt;&gt;"",IF(ISERROR(MATCH(F42,Hilfstabellen!$G$42:$G$55,0)),"","X"),"")</f>
        <v/>
      </c>
      <c r="L42" s="64" t="str">
        <f>IF(F42&lt;&gt;"",IF(ISERROR(MATCH(F42,Hilfstabellen!$G$2:$G$56,0)),"X",""),"")</f>
        <v/>
      </c>
      <c r="M42" s="71"/>
      <c r="N42" s="122"/>
    </row>
    <row r="43" spans="1:16" x14ac:dyDescent="0.3">
      <c r="A43" s="62" t="str">
        <f>IF(OR(B43&lt;&gt;"",C43&lt;&gt;""),MAX($A$38:A42)+1,"")</f>
        <v/>
      </c>
      <c r="B43" s="63"/>
      <c r="C43" s="63"/>
      <c r="D43" s="64"/>
      <c r="E43" s="64"/>
      <c r="F43" s="65"/>
      <c r="G43" s="117">
        <f>VLOOKUP(F43,tbl_PLZ[],2,0)</f>
        <v>0</v>
      </c>
      <c r="H43" s="70"/>
      <c r="I43" s="71"/>
      <c r="J43" s="71" t="str">
        <f>IF(F43&lt;&gt;"",IF(ISERROR(MATCH(F43,Hilfstabellen!$G$2:$G$41,0)),"","X"),"")</f>
        <v/>
      </c>
      <c r="K43" s="71" t="str">
        <f>IF(F43&lt;&gt;"",IF(ISERROR(MATCH(F43,Hilfstabellen!$G$42:$G$55,0)),"","X"),"")</f>
        <v/>
      </c>
      <c r="L43" s="64" t="str">
        <f>IF(F43&lt;&gt;"",IF(ISERROR(MATCH(F43,Hilfstabellen!$G$2:$G$56,0)),"X",""),"")</f>
        <v/>
      </c>
      <c r="M43" s="71"/>
      <c r="N43" s="122"/>
    </row>
    <row r="44" spans="1:16" x14ac:dyDescent="0.3">
      <c r="A44" s="62" t="str">
        <f>IF(OR(B44&lt;&gt;"",C44&lt;&gt;""),MAX($A$38:A43)+1,"")</f>
        <v/>
      </c>
      <c r="B44" s="63"/>
      <c r="C44" s="63"/>
      <c r="D44" s="64"/>
      <c r="E44" s="64"/>
      <c r="F44" s="65"/>
      <c r="G44" s="117">
        <f>VLOOKUP(F44,tbl_PLZ[],2,0)</f>
        <v>0</v>
      </c>
      <c r="H44" s="70"/>
      <c r="I44" s="71"/>
      <c r="J44" s="71" t="str">
        <f>IF(F44&lt;&gt;"",IF(ISERROR(MATCH(F44,Hilfstabellen!$G$2:$G$41,0)),"","X"),"")</f>
        <v/>
      </c>
      <c r="K44" s="71" t="str">
        <f>IF(F44&lt;&gt;"",IF(ISERROR(MATCH(F44,Hilfstabellen!$G$42:$G$55,0)),"","X"),"")</f>
        <v/>
      </c>
      <c r="L44" s="64" t="str">
        <f>IF(F44&lt;&gt;"",IF(ISERROR(MATCH(F44,Hilfstabellen!$G$2:$G$56,0)),"X",""),"")</f>
        <v/>
      </c>
      <c r="M44" s="71"/>
      <c r="N44" s="122"/>
    </row>
    <row r="45" spans="1:16" x14ac:dyDescent="0.3">
      <c r="A45" s="62" t="str">
        <f>IF(OR(B45&lt;&gt;"",C45&lt;&gt;""),MAX($A$38:A44)+1,"")</f>
        <v/>
      </c>
      <c r="B45" s="63"/>
      <c r="C45" s="63"/>
      <c r="D45" s="64"/>
      <c r="E45" s="64"/>
      <c r="F45" s="65"/>
      <c r="G45" s="117">
        <f>VLOOKUP(F45,tbl_PLZ[],2,0)</f>
        <v>0</v>
      </c>
      <c r="H45" s="70"/>
      <c r="I45" s="71"/>
      <c r="J45" s="71" t="str">
        <f>IF(F45&lt;&gt;"",IF(ISERROR(MATCH(F45,Hilfstabellen!$G$2:$G$41,0)),"","X"),"")</f>
        <v/>
      </c>
      <c r="K45" s="71" t="str">
        <f>IF(F45&lt;&gt;"",IF(ISERROR(MATCH(F45,Hilfstabellen!$G$42:$G$55,0)),"","X"),"")</f>
        <v/>
      </c>
      <c r="L45" s="64" t="str">
        <f>IF(F45&lt;&gt;"",IF(ISERROR(MATCH(F45,Hilfstabellen!$G$2:$G$56,0)),"X",""),"")</f>
        <v/>
      </c>
      <c r="M45" s="71"/>
      <c r="N45" s="122"/>
      <c r="P45" s="14"/>
    </row>
    <row r="46" spans="1:16" x14ac:dyDescent="0.3">
      <c r="A46" s="62" t="str">
        <f>IF(OR(B46&lt;&gt;"",C46&lt;&gt;""),MAX($A$38:A45)+1,"")</f>
        <v/>
      </c>
      <c r="B46" s="63"/>
      <c r="C46" s="63"/>
      <c r="D46" s="64"/>
      <c r="E46" s="64"/>
      <c r="F46" s="65"/>
      <c r="G46" s="117">
        <f>VLOOKUP(F46,tbl_PLZ[],2,0)</f>
        <v>0</v>
      </c>
      <c r="H46" s="70"/>
      <c r="I46" s="71"/>
      <c r="J46" s="71" t="str">
        <f>IF(F46&lt;&gt;"",IF(ISERROR(MATCH(F46,Hilfstabellen!$G$2:$G$41,0)),"","X"),"")</f>
        <v/>
      </c>
      <c r="K46" s="71" t="str">
        <f>IF(F46&lt;&gt;"",IF(ISERROR(MATCH(F46,Hilfstabellen!$G$42:$G$55,0)),"","X"),"")</f>
        <v/>
      </c>
      <c r="L46" s="64" t="str">
        <f>IF(F46&lt;&gt;"",IF(ISERROR(MATCH(F46,Hilfstabellen!$G$2:$G$56,0)),"X",""),"")</f>
        <v/>
      </c>
      <c r="M46" s="71"/>
      <c r="N46" s="122"/>
    </row>
    <row r="47" spans="1:16" x14ac:dyDescent="0.3">
      <c r="A47" s="62" t="str">
        <f>IF(OR(B47&lt;&gt;"",C47&lt;&gt;""),MAX($A$38:A46)+1,"")</f>
        <v/>
      </c>
      <c r="B47" s="63"/>
      <c r="C47" s="63"/>
      <c r="D47" s="64"/>
      <c r="E47" s="64"/>
      <c r="F47" s="65"/>
      <c r="G47" s="117">
        <f>VLOOKUP(F47,tbl_PLZ[],2,0)</f>
        <v>0</v>
      </c>
      <c r="H47" s="70"/>
      <c r="I47" s="71"/>
      <c r="J47" s="71" t="str">
        <f>IF(F47&lt;&gt;"",IF(ISERROR(MATCH(F47,Hilfstabellen!$G$2:$G$41,0)),"","X"),"")</f>
        <v/>
      </c>
      <c r="K47" s="71" t="str">
        <f>IF(F47&lt;&gt;"",IF(ISERROR(MATCH(F47,Hilfstabellen!$G$42:$G$55,0)),"","X"),"")</f>
        <v/>
      </c>
      <c r="L47" s="64" t="str">
        <f>IF(F47&lt;&gt;"",IF(ISERROR(MATCH(F47,Hilfstabellen!$G$2:$G$56,0)),"X",""),"")</f>
        <v/>
      </c>
      <c r="M47" s="71"/>
      <c r="N47" s="122"/>
    </row>
    <row r="48" spans="1:16" x14ac:dyDescent="0.3">
      <c r="A48" s="62" t="str">
        <f>IF(OR(B48&lt;&gt;"",C48&lt;&gt;""),MAX($A$38:A47)+1,"")</f>
        <v/>
      </c>
      <c r="B48" s="63"/>
      <c r="C48" s="63"/>
      <c r="D48" s="64"/>
      <c r="E48" s="64"/>
      <c r="F48" s="65"/>
      <c r="G48" s="117">
        <f>VLOOKUP(F48,tbl_PLZ[],2,0)</f>
        <v>0</v>
      </c>
      <c r="H48" s="70"/>
      <c r="I48" s="71"/>
      <c r="J48" s="71" t="str">
        <f>IF(F48&lt;&gt;"",IF(ISERROR(MATCH(F48,Hilfstabellen!$G$2:$G$41,0)),"","X"),"")</f>
        <v/>
      </c>
      <c r="K48" s="71" t="str">
        <f>IF(F48&lt;&gt;"",IF(ISERROR(MATCH(F48,Hilfstabellen!$G$42:$G$55,0)),"","X"),"")</f>
        <v/>
      </c>
      <c r="L48" s="64" t="str">
        <f>IF(F48&lt;&gt;"",IF(ISERROR(MATCH(F48,Hilfstabellen!$G$2:$G$56,0)),"X",""),"")</f>
        <v/>
      </c>
      <c r="M48" s="71"/>
      <c r="N48" s="122"/>
    </row>
    <row r="49" spans="1:14" x14ac:dyDescent="0.3">
      <c r="A49" s="62" t="str">
        <f>IF(OR(B49&lt;&gt;"",C49&lt;&gt;""),MAX($A$38:A48)+1,"")</f>
        <v/>
      </c>
      <c r="B49" s="63"/>
      <c r="C49" s="63"/>
      <c r="D49" s="64"/>
      <c r="E49" s="64"/>
      <c r="F49" s="65"/>
      <c r="G49" s="117">
        <f>VLOOKUP(F49,tbl_PLZ[],2,0)</f>
        <v>0</v>
      </c>
      <c r="H49" s="70"/>
      <c r="I49" s="71"/>
      <c r="J49" s="71" t="str">
        <f>IF(F49&lt;&gt;"",IF(ISERROR(MATCH(F49,Hilfstabellen!$G$2:$G$41,0)),"","X"),"")</f>
        <v/>
      </c>
      <c r="K49" s="71" t="str">
        <f>IF(F49&lt;&gt;"",IF(ISERROR(MATCH(F49,Hilfstabellen!$G$42:$G$55,0)),"","X"),"")</f>
        <v/>
      </c>
      <c r="L49" s="64" t="str">
        <f>IF(F49&lt;&gt;"",IF(ISERROR(MATCH(F49,Hilfstabellen!$G$2:$G$56,0)),"X",""),"")</f>
        <v/>
      </c>
      <c r="M49" s="71"/>
      <c r="N49" s="122"/>
    </row>
    <row r="50" spans="1:14" x14ac:dyDescent="0.3">
      <c r="A50" s="62" t="str">
        <f>IF(OR(B50&lt;&gt;"",C50&lt;&gt;""),MAX($A$38:A49)+1,"")</f>
        <v/>
      </c>
      <c r="B50" s="63"/>
      <c r="C50" s="63"/>
      <c r="D50" s="64"/>
      <c r="E50" s="64"/>
      <c r="F50" s="65"/>
      <c r="G50" s="117">
        <f>VLOOKUP(F50,tbl_PLZ[],2,0)</f>
        <v>0</v>
      </c>
      <c r="H50" s="70"/>
      <c r="I50" s="71"/>
      <c r="J50" s="71" t="str">
        <f>IF(F50&lt;&gt;"",IF(ISERROR(MATCH(F50,Hilfstabellen!$G$2:$G$41,0)),"","X"),"")</f>
        <v/>
      </c>
      <c r="K50" s="71" t="str">
        <f>IF(F50&lt;&gt;"",IF(ISERROR(MATCH(F50,Hilfstabellen!$G$42:$G$55,0)),"","X"),"")</f>
        <v/>
      </c>
      <c r="L50" s="64" t="str">
        <f>IF(F50&lt;&gt;"",IF(ISERROR(MATCH(F50,Hilfstabellen!$G$2:$G$56,0)),"X",""),"")</f>
        <v/>
      </c>
      <c r="M50" s="71"/>
      <c r="N50" s="122"/>
    </row>
    <row r="51" spans="1:14" x14ac:dyDescent="0.3">
      <c r="A51" s="62" t="str">
        <f>IF(OR(B51&lt;&gt;"",C51&lt;&gt;""),MAX($A$38:A50)+1,"")</f>
        <v/>
      </c>
      <c r="B51" s="63"/>
      <c r="C51" s="63"/>
      <c r="D51" s="64"/>
      <c r="E51" s="64"/>
      <c r="F51" s="65"/>
      <c r="G51" s="117">
        <f>VLOOKUP(F51,tbl_PLZ[],2,0)</f>
        <v>0</v>
      </c>
      <c r="H51" s="70"/>
      <c r="I51" s="71"/>
      <c r="J51" s="71" t="str">
        <f>IF(F51&lt;&gt;"",IF(ISERROR(MATCH(F51,Hilfstabellen!$G$2:$G$41,0)),"","X"),"")</f>
        <v/>
      </c>
      <c r="K51" s="71" t="str">
        <f>IF(F51&lt;&gt;"",IF(ISERROR(MATCH(F51,Hilfstabellen!$G$42:$G$55,0)),"","X"),"")</f>
        <v/>
      </c>
      <c r="L51" s="64" t="str">
        <f>IF(F51&lt;&gt;"",IF(ISERROR(MATCH(F51,Hilfstabellen!$G$2:$G$56,0)),"X",""),"")</f>
        <v/>
      </c>
      <c r="M51" s="71"/>
      <c r="N51" s="122"/>
    </row>
    <row r="52" spans="1:14" x14ac:dyDescent="0.3">
      <c r="A52" s="62" t="str">
        <f>IF(OR(B52&lt;&gt;"",C52&lt;&gt;""),MAX($A$38:A51)+1,"")</f>
        <v/>
      </c>
      <c r="B52" s="63"/>
      <c r="C52" s="63"/>
      <c r="D52" s="64"/>
      <c r="E52" s="64"/>
      <c r="F52" s="65"/>
      <c r="G52" s="117">
        <f>VLOOKUP(F52,tbl_PLZ[],2,0)</f>
        <v>0</v>
      </c>
      <c r="H52" s="70"/>
      <c r="I52" s="71"/>
      <c r="J52" s="71" t="str">
        <f>IF(F52&lt;&gt;"",IF(ISERROR(MATCH(F52,Hilfstabellen!$G$2:$G$41,0)),"","X"),"")</f>
        <v/>
      </c>
      <c r="K52" s="71" t="str">
        <f>IF(F52&lt;&gt;"",IF(ISERROR(MATCH(F52,Hilfstabellen!$G$42:$G$55,0)),"","X"),"")</f>
        <v/>
      </c>
      <c r="L52" s="64" t="str">
        <f>IF(F52&lt;&gt;"",IF(ISERROR(MATCH(F52,Hilfstabellen!$G$2:$G$56,0)),"X",""),"")</f>
        <v/>
      </c>
      <c r="M52" s="71"/>
      <c r="N52" s="122"/>
    </row>
    <row r="53" spans="1:14" x14ac:dyDescent="0.3">
      <c r="A53" s="62" t="str">
        <f>IF(OR(B53&lt;&gt;"",C53&lt;&gt;""),MAX($A$38:A52)+1,"")</f>
        <v/>
      </c>
      <c r="B53" s="63"/>
      <c r="C53" s="63"/>
      <c r="D53" s="64"/>
      <c r="E53" s="64"/>
      <c r="F53" s="65"/>
      <c r="G53" s="117">
        <f>VLOOKUP(F53,tbl_PLZ[],2,0)</f>
        <v>0</v>
      </c>
      <c r="H53" s="70"/>
      <c r="I53" s="71"/>
      <c r="J53" s="71" t="str">
        <f>IF(F53&lt;&gt;"",IF(ISERROR(MATCH(F53,Hilfstabellen!$G$2:$G$41,0)),"","X"),"")</f>
        <v/>
      </c>
      <c r="K53" s="71" t="str">
        <f>IF(F53&lt;&gt;"",IF(ISERROR(MATCH(F53,Hilfstabellen!$G$42:$G$55,0)),"","X"),"")</f>
        <v/>
      </c>
      <c r="L53" s="64" t="str">
        <f>IF(F53&lt;&gt;"",IF(ISERROR(MATCH(F53,Hilfstabellen!$G$2:$G$56,0)),"X",""),"")</f>
        <v/>
      </c>
      <c r="M53" s="71"/>
      <c r="N53" s="122"/>
    </row>
    <row r="54" spans="1:14" x14ac:dyDescent="0.3">
      <c r="A54" s="62" t="str">
        <f>IF(OR(B54&lt;&gt;"",C54&lt;&gt;""),MAX($A$38:A53)+1,"")</f>
        <v/>
      </c>
      <c r="B54" s="63"/>
      <c r="C54" s="63"/>
      <c r="D54" s="64"/>
      <c r="E54" s="64"/>
      <c r="F54" s="65"/>
      <c r="G54" s="117">
        <f>VLOOKUP(F54,tbl_PLZ[],2,0)</f>
        <v>0</v>
      </c>
      <c r="H54" s="70"/>
      <c r="I54" s="71"/>
      <c r="J54" s="71" t="str">
        <f>IF(F54&lt;&gt;"",IF(ISERROR(MATCH(F54,Hilfstabellen!$G$2:$G$41,0)),"","X"),"")</f>
        <v/>
      </c>
      <c r="K54" s="71" t="str">
        <f>IF(F54&lt;&gt;"",IF(ISERROR(MATCH(F54,Hilfstabellen!$G$42:$G$55,0)),"","X"),"")</f>
        <v/>
      </c>
      <c r="L54" s="64" t="str">
        <f>IF(F54&lt;&gt;"",IF(ISERROR(MATCH(F54,Hilfstabellen!$G$2:$G$56,0)),"X",""),"")</f>
        <v/>
      </c>
      <c r="M54" s="71"/>
      <c r="N54" s="122"/>
    </row>
    <row r="55" spans="1:14" x14ac:dyDescent="0.3">
      <c r="A55" s="62" t="str">
        <f>IF(OR(B55&lt;&gt;"",C55&lt;&gt;""),MAX($A$38:A54)+1,"")</f>
        <v/>
      </c>
      <c r="B55" s="63"/>
      <c r="C55" s="63"/>
      <c r="D55" s="64"/>
      <c r="E55" s="64"/>
      <c r="F55" s="65"/>
      <c r="G55" s="117">
        <f>VLOOKUP(F55,tbl_PLZ[],2,0)</f>
        <v>0</v>
      </c>
      <c r="H55" s="70"/>
      <c r="I55" s="71"/>
      <c r="J55" s="71" t="str">
        <f>IF(F55&lt;&gt;"",IF(ISERROR(MATCH(F55,Hilfstabellen!$G$2:$G$41,0)),"","X"),"")</f>
        <v/>
      </c>
      <c r="K55" s="71" t="str">
        <f>IF(F55&lt;&gt;"",IF(ISERROR(MATCH(F55,Hilfstabellen!$G$42:$G$55,0)),"","X"),"")</f>
        <v/>
      </c>
      <c r="L55" s="64" t="str">
        <f>IF(F55&lt;&gt;"",IF(ISERROR(MATCH(F55,Hilfstabellen!$G$2:$G$56,0)),"X",""),"")</f>
        <v/>
      </c>
      <c r="M55" s="71"/>
      <c r="N55" s="122"/>
    </row>
    <row r="56" spans="1:14" x14ac:dyDescent="0.3">
      <c r="A56" s="62" t="str">
        <f>IF(OR(B56&lt;&gt;"",C56&lt;&gt;""),MAX($A$38:A55)+1,"")</f>
        <v/>
      </c>
      <c r="B56" s="63"/>
      <c r="C56" s="63"/>
      <c r="D56" s="64"/>
      <c r="E56" s="64"/>
      <c r="F56" s="65"/>
      <c r="G56" s="117">
        <f>VLOOKUP(F56,tbl_PLZ[],2,0)</f>
        <v>0</v>
      </c>
      <c r="H56" s="70"/>
      <c r="I56" s="71"/>
      <c r="J56" s="71" t="str">
        <f>IF(F56&lt;&gt;"",IF(ISERROR(MATCH(F56,Hilfstabellen!$G$2:$G$41,0)),"","X"),"")</f>
        <v/>
      </c>
      <c r="K56" s="71" t="str">
        <f>IF(F56&lt;&gt;"",IF(ISERROR(MATCH(F56,Hilfstabellen!$G$42:$G$55,0)),"","X"),"")</f>
        <v/>
      </c>
      <c r="L56" s="64" t="str">
        <f>IF(F56&lt;&gt;"",IF(ISERROR(MATCH(F56,Hilfstabellen!$G$2:$G$56,0)),"X",""),"")</f>
        <v/>
      </c>
      <c r="M56" s="71"/>
      <c r="N56" s="122"/>
    </row>
    <row r="57" spans="1:14" x14ac:dyDescent="0.3">
      <c r="A57" s="62" t="str">
        <f>IF(OR(B57&lt;&gt;"",C57&lt;&gt;""),MAX($A$38:A56)+1,"")</f>
        <v/>
      </c>
      <c r="B57" s="63"/>
      <c r="C57" s="63"/>
      <c r="D57" s="64"/>
      <c r="E57" s="64"/>
      <c r="F57" s="65"/>
      <c r="G57" s="117">
        <f>VLOOKUP(F57,tbl_PLZ[],2,0)</f>
        <v>0</v>
      </c>
      <c r="H57" s="70"/>
      <c r="I57" s="71"/>
      <c r="J57" s="71" t="str">
        <f>IF(F57&lt;&gt;"",IF(ISERROR(MATCH(F57,Hilfstabellen!$G$2:$G$41,0)),"","X"),"")</f>
        <v/>
      </c>
      <c r="K57" s="71" t="str">
        <f>IF(F57&lt;&gt;"",IF(ISERROR(MATCH(F57,Hilfstabellen!$G$42:$G$55,0)),"","X"),"")</f>
        <v/>
      </c>
      <c r="L57" s="64" t="str">
        <f>IF(F57&lt;&gt;"",IF(ISERROR(MATCH(F57,Hilfstabellen!$G$2:$G$56,0)),"X",""),"")</f>
        <v/>
      </c>
      <c r="M57" s="71"/>
      <c r="N57" s="122"/>
    </row>
    <row r="58" spans="1:14" x14ac:dyDescent="0.3">
      <c r="A58" s="62" t="str">
        <f>IF(OR(B58&lt;&gt;"",C58&lt;&gt;""),MAX($A$38:A57)+1,"")</f>
        <v/>
      </c>
      <c r="B58" s="63"/>
      <c r="C58" s="63"/>
      <c r="D58" s="64"/>
      <c r="E58" s="64"/>
      <c r="F58" s="65"/>
      <c r="G58" s="117">
        <f>VLOOKUP(F58,tbl_PLZ[],2,0)</f>
        <v>0</v>
      </c>
      <c r="H58" s="70"/>
      <c r="I58" s="71"/>
      <c r="J58" s="71" t="str">
        <f>IF(F58&lt;&gt;"",IF(ISERROR(MATCH(F58,Hilfstabellen!$G$2:$G$41,0)),"","X"),"")</f>
        <v/>
      </c>
      <c r="K58" s="71" t="str">
        <f>IF(F58&lt;&gt;"",IF(ISERROR(MATCH(F58,Hilfstabellen!$G$42:$G$55,0)),"","X"),"")</f>
        <v/>
      </c>
      <c r="L58" s="64" t="str">
        <f>IF(F58&lt;&gt;"",IF(ISERROR(MATCH(F58,Hilfstabellen!$G$2:$G$56,0)),"X",""),"")</f>
        <v/>
      </c>
      <c r="M58" s="71"/>
      <c r="N58" s="122"/>
    </row>
    <row r="59" spans="1:14" x14ac:dyDescent="0.3">
      <c r="A59" s="62" t="str">
        <f>IF(OR(B59&lt;&gt;"",C59&lt;&gt;""),MAX($A$38:A58)+1,"")</f>
        <v/>
      </c>
      <c r="B59" s="63"/>
      <c r="C59" s="63"/>
      <c r="D59" s="64"/>
      <c r="E59" s="64"/>
      <c r="F59" s="65"/>
      <c r="G59" s="117">
        <f>VLOOKUP(F59,tbl_PLZ[],2,0)</f>
        <v>0</v>
      </c>
      <c r="H59" s="70"/>
      <c r="I59" s="71"/>
      <c r="J59" s="71" t="str">
        <f>IF(F59&lt;&gt;"",IF(ISERROR(MATCH(F59,Hilfstabellen!$G$2:$G$41,0)),"","X"),"")</f>
        <v/>
      </c>
      <c r="K59" s="71" t="str">
        <f>IF(F59&lt;&gt;"",IF(ISERROR(MATCH(F59,Hilfstabellen!$G$42:$G$55,0)),"","X"),"")</f>
        <v/>
      </c>
      <c r="L59" s="64" t="str">
        <f>IF(F59&lt;&gt;"",IF(ISERROR(MATCH(F59,Hilfstabellen!$G$2:$G$56,0)),"X",""),"")</f>
        <v/>
      </c>
      <c r="M59" s="71"/>
      <c r="N59" s="122"/>
    </row>
    <row r="60" spans="1:14" x14ac:dyDescent="0.3">
      <c r="A60" s="62" t="str">
        <f>IF(OR(B60&lt;&gt;"",C60&lt;&gt;""),MAX($A$38:A59)+1,"")</f>
        <v/>
      </c>
      <c r="B60" s="63"/>
      <c r="C60" s="63"/>
      <c r="D60" s="64"/>
      <c r="E60" s="64"/>
      <c r="F60" s="65"/>
      <c r="G60" s="117">
        <f>VLOOKUP(F60,tbl_PLZ[],2,0)</f>
        <v>0</v>
      </c>
      <c r="H60" s="70"/>
      <c r="I60" s="71"/>
      <c r="J60" s="71" t="str">
        <f>IF(F60&lt;&gt;"",IF(ISERROR(MATCH(F60,Hilfstabellen!$G$2:$G$41,0)),"","X"),"")</f>
        <v/>
      </c>
      <c r="K60" s="71" t="str">
        <f>IF(F60&lt;&gt;"",IF(ISERROR(MATCH(F60,Hilfstabellen!$G$42:$G$55,0)),"","X"),"")</f>
        <v/>
      </c>
      <c r="L60" s="64" t="str">
        <f>IF(F60&lt;&gt;"",IF(ISERROR(MATCH(F60,Hilfstabellen!$G$2:$G$56,0)),"X",""),"")</f>
        <v/>
      </c>
      <c r="M60" s="71"/>
      <c r="N60" s="122"/>
    </row>
    <row r="61" spans="1:14" x14ac:dyDescent="0.3">
      <c r="A61" s="62" t="str">
        <f>IF(OR(B61&lt;&gt;"",C61&lt;&gt;""),MAX($A$38:A60)+1,"")</f>
        <v/>
      </c>
      <c r="B61" s="63"/>
      <c r="C61" s="63"/>
      <c r="D61" s="64"/>
      <c r="E61" s="64"/>
      <c r="F61" s="65"/>
      <c r="G61" s="117">
        <f>VLOOKUP(F61,tbl_PLZ[],2,0)</f>
        <v>0</v>
      </c>
      <c r="H61" s="70"/>
      <c r="I61" s="71"/>
      <c r="J61" s="71" t="str">
        <f>IF(F61&lt;&gt;"",IF(ISERROR(MATCH(F61,Hilfstabellen!$G$2:$G$41,0)),"","X"),"")</f>
        <v/>
      </c>
      <c r="K61" s="71" t="str">
        <f>IF(F61&lt;&gt;"",IF(ISERROR(MATCH(F61,Hilfstabellen!$G$42:$G$55,0)),"","X"),"")</f>
        <v/>
      </c>
      <c r="L61" s="64" t="str">
        <f>IF(F61&lt;&gt;"",IF(ISERROR(MATCH(F61,Hilfstabellen!$G$2:$G$56,0)),"X",""),"")</f>
        <v/>
      </c>
      <c r="M61" s="71"/>
      <c r="N61" s="122"/>
    </row>
    <row r="62" spans="1:14" x14ac:dyDescent="0.3">
      <c r="A62" s="62" t="str">
        <f>IF(OR(B62&lt;&gt;"",C62&lt;&gt;""),MAX($A$38:A61)+1,"")</f>
        <v/>
      </c>
      <c r="B62" s="63"/>
      <c r="C62" s="63"/>
      <c r="D62" s="64"/>
      <c r="E62" s="64"/>
      <c r="F62" s="65"/>
      <c r="G62" s="118">
        <f>VLOOKUP(F62,tbl_PLZ[],2,0)</f>
        <v>0</v>
      </c>
      <c r="H62" s="66"/>
      <c r="I62" s="71"/>
      <c r="J62" s="71" t="str">
        <f>IF(F62&lt;&gt;"",IF(ISERROR(MATCH(F62,Hilfstabellen!$G$2:$G$41,0)),"","X"),"")</f>
        <v/>
      </c>
      <c r="K62" s="71" t="str">
        <f>IF(F62&lt;&gt;"",IF(ISERROR(MATCH(F62,Hilfstabellen!$G$42:$G$55,0)),"","X"),"")</f>
        <v/>
      </c>
      <c r="L62" s="64" t="str">
        <f>IF(F62&lt;&gt;"",IF(ISERROR(MATCH(F62,Hilfstabellen!$G$2:$G$56,0)),"X",""),"")</f>
        <v/>
      </c>
      <c r="M62" s="71"/>
      <c r="N62" s="122"/>
    </row>
    <row r="63" spans="1:14" x14ac:dyDescent="0.3">
      <c r="A63" s="62" t="str">
        <f>IF(OR(B63&lt;&gt;"",C63&lt;&gt;""),MAX($A$38:A62)+1,"")</f>
        <v/>
      </c>
      <c r="B63" s="63"/>
      <c r="C63" s="63"/>
      <c r="D63" s="64"/>
      <c r="E63" s="64"/>
      <c r="F63" s="65"/>
      <c r="G63" s="118">
        <f>VLOOKUP(F63,tbl_PLZ[],2,0)</f>
        <v>0</v>
      </c>
      <c r="H63" s="66"/>
      <c r="I63" s="71"/>
      <c r="J63" s="71" t="str">
        <f>IF(F63&lt;&gt;"",IF(ISERROR(MATCH(F63,Hilfstabellen!$G$2:$G$41,0)),"","X"),"")</f>
        <v/>
      </c>
      <c r="K63" s="71" t="str">
        <f>IF(F63&lt;&gt;"",IF(ISERROR(MATCH(F63,Hilfstabellen!$G$42:$G$55,0)),"","X"),"")</f>
        <v/>
      </c>
      <c r="L63" s="64" t="str">
        <f>IF(F63&lt;&gt;"",IF(ISERROR(MATCH(F63,Hilfstabellen!$G$2:$G$56,0)),"X",""),"")</f>
        <v/>
      </c>
      <c r="M63" s="71"/>
      <c r="N63" s="122"/>
    </row>
    <row r="64" spans="1:14" x14ac:dyDescent="0.3">
      <c r="A64" s="62" t="str">
        <f>IF(OR(B64&lt;&gt;"",C64&lt;&gt;""),MAX($A$38:A63)+1,"")</f>
        <v/>
      </c>
      <c r="B64" s="63"/>
      <c r="C64" s="63"/>
      <c r="D64" s="64"/>
      <c r="E64" s="64"/>
      <c r="F64" s="65"/>
      <c r="G64" s="118">
        <f>VLOOKUP(F64,tbl_PLZ[],2,0)</f>
        <v>0</v>
      </c>
      <c r="H64" s="66"/>
      <c r="I64" s="71"/>
      <c r="J64" s="71" t="str">
        <f>IF(F64&lt;&gt;"",IF(ISERROR(MATCH(F64,Hilfstabellen!$G$2:$G$41,0)),"","X"),"")</f>
        <v/>
      </c>
      <c r="K64" s="71" t="str">
        <f>IF(F64&lt;&gt;"",IF(ISERROR(MATCH(F64,Hilfstabellen!$G$42:$G$55,0)),"","X"),"")</f>
        <v/>
      </c>
      <c r="L64" s="64" t="str">
        <f>IF(F64&lt;&gt;"",IF(ISERROR(MATCH(F64,Hilfstabellen!$G$2:$G$56,0)),"X",""),"")</f>
        <v/>
      </c>
      <c r="M64" s="71"/>
      <c r="N64" s="122"/>
    </row>
    <row r="65" spans="1:14" x14ac:dyDescent="0.3">
      <c r="A65" s="62" t="str">
        <f>IF(OR(B65&lt;&gt;"",C65&lt;&gt;""),MAX($A$38:A64)+1,"")</f>
        <v/>
      </c>
      <c r="B65" s="63"/>
      <c r="C65" s="63"/>
      <c r="D65" s="64"/>
      <c r="E65" s="64"/>
      <c r="F65" s="65"/>
      <c r="G65" s="118">
        <f>VLOOKUP(F65,tbl_PLZ[],2,0)</f>
        <v>0</v>
      </c>
      <c r="H65" s="66"/>
      <c r="I65" s="71"/>
      <c r="J65" s="71" t="str">
        <f>IF(F65&lt;&gt;"",IF(ISERROR(MATCH(F65,Hilfstabellen!$G$2:$G$41,0)),"","X"),"")</f>
        <v/>
      </c>
      <c r="K65" s="71" t="str">
        <f>IF(F65&lt;&gt;"",IF(ISERROR(MATCH(F65,Hilfstabellen!$G$42:$G$55,0)),"","X"),"")</f>
        <v/>
      </c>
      <c r="L65" s="64" t="str">
        <f>IF(F65&lt;&gt;"",IF(ISERROR(MATCH(F65,Hilfstabellen!$G$2:$G$56,0)),"X",""),"")</f>
        <v/>
      </c>
      <c r="M65" s="71"/>
      <c r="N65" s="122"/>
    </row>
    <row r="66" spans="1:14" x14ac:dyDescent="0.3">
      <c r="A66" s="62" t="str">
        <f>IF(OR(B66&lt;&gt;"",C66&lt;&gt;""),MAX($A$38:A65)+1,"")</f>
        <v/>
      </c>
      <c r="B66" s="63"/>
      <c r="C66" s="63"/>
      <c r="D66" s="64"/>
      <c r="E66" s="64"/>
      <c r="F66" s="65"/>
      <c r="G66" s="118">
        <f>VLOOKUP(F66,tbl_PLZ[],2,0)</f>
        <v>0</v>
      </c>
      <c r="H66" s="66"/>
      <c r="I66" s="71"/>
      <c r="J66" s="71" t="str">
        <f>IF(F66&lt;&gt;"",IF(ISERROR(MATCH(F66,Hilfstabellen!$G$2:$G$41,0)),"","X"),"")</f>
        <v/>
      </c>
      <c r="K66" s="71" t="str">
        <f>IF(F66&lt;&gt;"",IF(ISERROR(MATCH(F66,Hilfstabellen!$G$42:$G$55,0)),"","X"),"")</f>
        <v/>
      </c>
      <c r="L66" s="64" t="str">
        <f>IF(F66&lt;&gt;"",IF(ISERROR(MATCH(F66,Hilfstabellen!$G$2:$G$56,0)),"X",""),"")</f>
        <v/>
      </c>
      <c r="M66" s="71"/>
      <c r="N66" s="122"/>
    </row>
    <row r="67" spans="1:14" x14ac:dyDescent="0.3">
      <c r="A67" s="62" t="str">
        <f>IF(OR(B67&lt;&gt;"",C67&lt;&gt;""),MAX($A$38:A66)+1,"")</f>
        <v/>
      </c>
      <c r="B67" s="63"/>
      <c r="C67" s="63"/>
      <c r="D67" s="64"/>
      <c r="E67" s="64"/>
      <c r="F67" s="65"/>
      <c r="G67" s="118">
        <f>VLOOKUP(F67,tbl_PLZ[],2,0)</f>
        <v>0</v>
      </c>
      <c r="H67" s="66"/>
      <c r="I67" s="71"/>
      <c r="J67" s="71" t="str">
        <f>IF(F67&lt;&gt;"",IF(ISERROR(MATCH(F67,Hilfstabellen!$G$2:$G$41,0)),"","X"),"")</f>
        <v/>
      </c>
      <c r="K67" s="71" t="str">
        <f>IF(F67&lt;&gt;"",IF(ISERROR(MATCH(F67,Hilfstabellen!$G$42:$G$55,0)),"","X"),"")</f>
        <v/>
      </c>
      <c r="L67" s="64" t="str">
        <f>IF(F67&lt;&gt;"",IF(ISERROR(MATCH(F67,Hilfstabellen!$G$2:$G$56,0)),"X",""),"")</f>
        <v/>
      </c>
      <c r="M67" s="71"/>
      <c r="N67" s="122"/>
    </row>
    <row r="68" spans="1:14" x14ac:dyDescent="0.3">
      <c r="A68" s="62" t="str">
        <f>IF(OR(B68&lt;&gt;"",C68&lt;&gt;""),MAX($A$38:A67)+1,"")</f>
        <v/>
      </c>
      <c r="B68" s="63"/>
      <c r="C68" s="63"/>
      <c r="D68" s="64"/>
      <c r="E68" s="64"/>
      <c r="F68" s="65"/>
      <c r="G68" s="118">
        <f>VLOOKUP(F68,tbl_PLZ[],2,0)</f>
        <v>0</v>
      </c>
      <c r="H68" s="66"/>
      <c r="I68" s="71"/>
      <c r="J68" s="71" t="str">
        <f>IF(F68&lt;&gt;"",IF(ISERROR(MATCH(F68,Hilfstabellen!$G$2:$G$41,0)),"","X"),"")</f>
        <v/>
      </c>
      <c r="K68" s="71" t="str">
        <f>IF(F68&lt;&gt;"",IF(ISERROR(MATCH(F68,Hilfstabellen!$G$42:$G$55,0)),"","X"),"")</f>
        <v/>
      </c>
      <c r="L68" s="64" t="str">
        <f>IF(F68&lt;&gt;"",IF(ISERROR(MATCH(F68,Hilfstabellen!$G$2:$G$56,0)),"X",""),"")</f>
        <v/>
      </c>
      <c r="M68" s="71"/>
      <c r="N68" s="122"/>
    </row>
    <row r="69" spans="1:14" x14ac:dyDescent="0.3">
      <c r="A69" s="62" t="str">
        <f>IF(OR(B69&lt;&gt;"",C69&lt;&gt;""),MAX($A$38:A68)+1,"")</f>
        <v/>
      </c>
      <c r="B69" s="63"/>
      <c r="C69" s="63"/>
      <c r="D69" s="64"/>
      <c r="E69" s="64"/>
      <c r="F69" s="65"/>
      <c r="G69" s="118">
        <f>VLOOKUP(F69,tbl_PLZ[],2,0)</f>
        <v>0</v>
      </c>
      <c r="H69" s="66"/>
      <c r="I69" s="71"/>
      <c r="J69" s="71" t="str">
        <f>IF(F69&lt;&gt;"",IF(ISERROR(MATCH(F69,Hilfstabellen!$G$2:$G$41,0)),"","X"),"")</f>
        <v/>
      </c>
      <c r="K69" s="71" t="str">
        <f>IF(F69&lt;&gt;"",IF(ISERROR(MATCH(F69,Hilfstabellen!$G$42:$G$55,0)),"","X"),"")</f>
        <v/>
      </c>
      <c r="L69" s="64" t="str">
        <f>IF(F69&lt;&gt;"",IF(ISERROR(MATCH(F69,Hilfstabellen!$G$2:$G$56,0)),"X",""),"")</f>
        <v/>
      </c>
      <c r="M69" s="71"/>
      <c r="N69" s="122"/>
    </row>
    <row r="70" spans="1:14" x14ac:dyDescent="0.3">
      <c r="A70" s="62" t="str">
        <f>IF(OR(B70&lt;&gt;"",C70&lt;&gt;""),MAX($A$38:A69)+1,"")</f>
        <v/>
      </c>
      <c r="B70" s="63"/>
      <c r="C70" s="63"/>
      <c r="D70" s="64"/>
      <c r="E70" s="64"/>
      <c r="F70" s="65"/>
      <c r="G70" s="118">
        <f>VLOOKUP(F70,tbl_PLZ[],2,0)</f>
        <v>0</v>
      </c>
      <c r="H70" s="66"/>
      <c r="I70" s="71"/>
      <c r="J70" s="71" t="str">
        <f>IF(F70&lt;&gt;"",IF(ISERROR(MATCH(F70,Hilfstabellen!$G$2:$G$41,0)),"","X"),"")</f>
        <v/>
      </c>
      <c r="K70" s="71" t="str">
        <f>IF(F70&lt;&gt;"",IF(ISERROR(MATCH(F70,Hilfstabellen!$G$42:$G$55,0)),"","X"),"")</f>
        <v/>
      </c>
      <c r="L70" s="64" t="str">
        <f>IF(F70&lt;&gt;"",IF(ISERROR(MATCH(F70,Hilfstabellen!$G$2:$G$56,0)),"X",""),"")</f>
        <v/>
      </c>
      <c r="M70" s="71"/>
      <c r="N70" s="122"/>
    </row>
    <row r="71" spans="1:14" x14ac:dyDescent="0.3">
      <c r="A71" s="62" t="str">
        <f>IF(OR(B71&lt;&gt;"",C71&lt;&gt;""),MAX($A$38:A70)+1,"")</f>
        <v/>
      </c>
      <c r="B71" s="63"/>
      <c r="C71" s="63"/>
      <c r="D71" s="64"/>
      <c r="E71" s="64"/>
      <c r="F71" s="65"/>
      <c r="G71" s="118">
        <f>VLOOKUP(F71,tbl_PLZ[],2,0)</f>
        <v>0</v>
      </c>
      <c r="H71" s="66"/>
      <c r="I71" s="71"/>
      <c r="J71" s="71" t="str">
        <f>IF(F71&lt;&gt;"",IF(ISERROR(MATCH(F71,Hilfstabellen!$G$2:$G$41,0)),"","X"),"")</f>
        <v/>
      </c>
      <c r="K71" s="71" t="str">
        <f>IF(F71&lt;&gt;"",IF(ISERROR(MATCH(F71,Hilfstabellen!$G$42:$G$55,0)),"","X"),"")</f>
        <v/>
      </c>
      <c r="L71" s="64" t="str">
        <f>IF(F71&lt;&gt;"",IF(ISERROR(MATCH(F71,Hilfstabellen!$G$2:$G$56,0)),"X",""),"")</f>
        <v/>
      </c>
      <c r="M71" s="71"/>
      <c r="N71" s="122"/>
    </row>
    <row r="72" spans="1:14" x14ac:dyDescent="0.3">
      <c r="A72" s="62" t="str">
        <f>IF(OR(B72&lt;&gt;"",C72&lt;&gt;""),MAX($A$38:A71)+1,"")</f>
        <v/>
      </c>
      <c r="B72" s="63"/>
      <c r="C72" s="63"/>
      <c r="D72" s="64"/>
      <c r="E72" s="64"/>
      <c r="F72" s="65"/>
      <c r="G72" s="118">
        <f>VLOOKUP(F72,tbl_PLZ[],2,0)</f>
        <v>0</v>
      </c>
      <c r="H72" s="66"/>
      <c r="I72" s="71"/>
      <c r="J72" s="71" t="str">
        <f>IF(F72&lt;&gt;"",IF(ISERROR(MATCH(F72,Hilfstabellen!$G$2:$G$41,0)),"","X"),"")</f>
        <v/>
      </c>
      <c r="K72" s="71" t="str">
        <f>IF(F72&lt;&gt;"",IF(ISERROR(MATCH(F72,Hilfstabellen!$G$42:$G$55,0)),"","X"),"")</f>
        <v/>
      </c>
      <c r="L72" s="64" t="str">
        <f>IF(F72&lt;&gt;"",IF(ISERROR(MATCH(F72,Hilfstabellen!$G$2:$G$56,0)),"X",""),"")</f>
        <v/>
      </c>
      <c r="M72" s="71"/>
      <c r="N72" s="122"/>
    </row>
    <row r="73" spans="1:14" x14ac:dyDescent="0.3">
      <c r="A73" s="62" t="str">
        <f>IF(OR(B73&lt;&gt;"",C73&lt;&gt;""),MAX($A$38:A72)+1,"")</f>
        <v/>
      </c>
      <c r="B73" s="63"/>
      <c r="C73" s="63"/>
      <c r="D73" s="64"/>
      <c r="E73" s="64"/>
      <c r="F73" s="65"/>
      <c r="G73" s="118">
        <f>VLOOKUP(F73,tbl_PLZ[],2,0)</f>
        <v>0</v>
      </c>
      <c r="H73" s="66"/>
      <c r="I73" s="71"/>
      <c r="J73" s="71" t="str">
        <f>IF(F73&lt;&gt;"",IF(ISERROR(MATCH(F73,Hilfstabellen!$G$2:$G$41,0)),"","X"),"")</f>
        <v/>
      </c>
      <c r="K73" s="71" t="str">
        <f>IF(F73&lt;&gt;"",IF(ISERROR(MATCH(F73,Hilfstabellen!$G$42:$G$55,0)),"","X"),"")</f>
        <v/>
      </c>
      <c r="L73" s="64" t="str">
        <f>IF(F73&lt;&gt;"",IF(ISERROR(MATCH(F73,Hilfstabellen!$G$2:$G$56,0)),"X",""),"")</f>
        <v/>
      </c>
      <c r="M73" s="71"/>
      <c r="N73" s="122"/>
    </row>
    <row r="74" spans="1:14" x14ac:dyDescent="0.3">
      <c r="A74" s="62" t="str">
        <f>IF(OR(B74&lt;&gt;"",C74&lt;&gt;""),MAX($A$38:A73)+1,"")</f>
        <v/>
      </c>
      <c r="B74" s="63"/>
      <c r="C74" s="63"/>
      <c r="D74" s="64"/>
      <c r="E74" s="64"/>
      <c r="F74" s="65"/>
      <c r="G74" s="118">
        <f>VLOOKUP(F74,tbl_PLZ[],2,0)</f>
        <v>0</v>
      </c>
      <c r="H74" s="66"/>
      <c r="I74" s="71"/>
      <c r="J74" s="71" t="str">
        <f>IF(F74&lt;&gt;"",IF(ISERROR(MATCH(F74,Hilfstabellen!$G$2:$G$41,0)),"","X"),"")</f>
        <v/>
      </c>
      <c r="K74" s="71" t="str">
        <f>IF(F74&lt;&gt;"",IF(ISERROR(MATCH(F74,Hilfstabellen!$G$42:$G$55,0)),"","X"),"")</f>
        <v/>
      </c>
      <c r="L74" s="64" t="str">
        <f>IF(F74&lt;&gt;"",IF(ISERROR(MATCH(F74,Hilfstabellen!$G$2:$G$56,0)),"X",""),"")</f>
        <v/>
      </c>
      <c r="M74" s="71"/>
      <c r="N74" s="122"/>
    </row>
    <row r="75" spans="1:14" x14ac:dyDescent="0.3">
      <c r="A75" s="62" t="str">
        <f>IF(OR(B75&lt;&gt;"",C75&lt;&gt;""),MAX($A$38:A74)+1,"")</f>
        <v/>
      </c>
      <c r="B75" s="63"/>
      <c r="C75" s="63"/>
      <c r="D75" s="64"/>
      <c r="E75" s="64"/>
      <c r="F75" s="65"/>
      <c r="G75" s="118">
        <f>VLOOKUP(F75,tbl_PLZ[],2,0)</f>
        <v>0</v>
      </c>
      <c r="H75" s="66"/>
      <c r="I75" s="71"/>
      <c r="J75" s="71" t="str">
        <f>IF(F75&lt;&gt;"",IF(ISERROR(MATCH(F75,Hilfstabellen!$G$2:$G$41,0)),"","X"),"")</f>
        <v/>
      </c>
      <c r="K75" s="71" t="str">
        <f>IF(F75&lt;&gt;"",IF(ISERROR(MATCH(F75,Hilfstabellen!$G$42:$G$55,0)),"","X"),"")</f>
        <v/>
      </c>
      <c r="L75" s="64" t="str">
        <f>IF(F75&lt;&gt;"",IF(ISERROR(MATCH(F75,Hilfstabellen!$G$2:$G$56,0)),"X",""),"")</f>
        <v/>
      </c>
      <c r="M75" s="71"/>
      <c r="N75" s="122"/>
    </row>
    <row r="76" spans="1:14" x14ac:dyDescent="0.3">
      <c r="A76" s="62" t="str">
        <f>IF(OR(B76&lt;&gt;"",C76&lt;&gt;""),MAX($A$38:A75)+1,"")</f>
        <v/>
      </c>
      <c r="B76" s="63"/>
      <c r="C76" s="63"/>
      <c r="D76" s="64"/>
      <c r="E76" s="64"/>
      <c r="F76" s="65"/>
      <c r="G76" s="118">
        <f>VLOOKUP(F76,tbl_PLZ[],2,0)</f>
        <v>0</v>
      </c>
      <c r="H76" s="66"/>
      <c r="I76" s="71"/>
      <c r="J76" s="71" t="str">
        <f>IF(F76&lt;&gt;"",IF(ISERROR(MATCH(F76,Hilfstabellen!$G$2:$G$41,0)),"","X"),"")</f>
        <v/>
      </c>
      <c r="K76" s="71" t="str">
        <f>IF(F76&lt;&gt;"",IF(ISERROR(MATCH(F76,Hilfstabellen!$G$42:$G$55,0)),"","X"),"")</f>
        <v/>
      </c>
      <c r="L76" s="64" t="str">
        <f>IF(F76&lt;&gt;"",IF(ISERROR(MATCH(F76,Hilfstabellen!$G$2:$G$56,0)),"X",""),"")</f>
        <v/>
      </c>
      <c r="M76" s="71"/>
      <c r="N76" s="122"/>
    </row>
    <row r="77" spans="1:14" x14ac:dyDescent="0.3">
      <c r="A77" s="62" t="str">
        <f>IF(OR(B77&lt;&gt;"",C77&lt;&gt;""),MAX($A$38:A76)+1,"")</f>
        <v/>
      </c>
      <c r="B77" s="63"/>
      <c r="C77" s="63"/>
      <c r="D77" s="64"/>
      <c r="E77" s="64"/>
      <c r="F77" s="65"/>
      <c r="G77" s="118">
        <f>VLOOKUP(F77,tbl_PLZ[],2,0)</f>
        <v>0</v>
      </c>
      <c r="H77" s="66"/>
      <c r="I77" s="71"/>
      <c r="J77" s="71" t="str">
        <f>IF(F77&lt;&gt;"",IF(ISERROR(MATCH(F77,Hilfstabellen!$G$2:$G$41,0)),"","X"),"")</f>
        <v/>
      </c>
      <c r="K77" s="71" t="str">
        <f>IF(F77&lt;&gt;"",IF(ISERROR(MATCH(F77,Hilfstabellen!$G$42:$G$55,0)),"","X"),"")</f>
        <v/>
      </c>
      <c r="L77" s="64" t="str">
        <f>IF(F77&lt;&gt;"",IF(ISERROR(MATCH(F77,Hilfstabellen!$G$2:$G$56,0)),"X",""),"")</f>
        <v/>
      </c>
      <c r="M77" s="71"/>
      <c r="N77" s="122"/>
    </row>
    <row r="78" spans="1:14" x14ac:dyDescent="0.3">
      <c r="A78" s="62" t="str">
        <f>IF(OR(B78&lt;&gt;"",C78&lt;&gt;""),MAX($A$38:A77)+1,"")</f>
        <v/>
      </c>
      <c r="B78" s="63"/>
      <c r="C78" s="63"/>
      <c r="D78" s="64"/>
      <c r="E78" s="64"/>
      <c r="F78" s="65"/>
      <c r="G78" s="118">
        <f>VLOOKUP(F78,tbl_PLZ[],2,0)</f>
        <v>0</v>
      </c>
      <c r="H78" s="66"/>
      <c r="I78" s="71"/>
      <c r="J78" s="71" t="str">
        <f>IF(F78&lt;&gt;"",IF(ISERROR(MATCH(F78,Hilfstabellen!$G$2:$G$41,0)),"","X"),"")</f>
        <v/>
      </c>
      <c r="K78" s="71" t="str">
        <f>IF(F78&lt;&gt;"",IF(ISERROR(MATCH(F78,Hilfstabellen!$G$42:$G$55,0)),"","X"),"")</f>
        <v/>
      </c>
      <c r="L78" s="64" t="str">
        <f>IF(F78&lt;&gt;"",IF(ISERROR(MATCH(F78,Hilfstabellen!$G$2:$G$56,0)),"X",""),"")</f>
        <v/>
      </c>
      <c r="M78" s="71"/>
      <c r="N78" s="122"/>
    </row>
    <row r="79" spans="1:14" x14ac:dyDescent="0.3">
      <c r="A79" s="62" t="str">
        <f>IF(OR(B79&lt;&gt;"",C79&lt;&gt;""),MAX($A$38:A78)+1,"")</f>
        <v/>
      </c>
      <c r="B79" s="63"/>
      <c r="C79" s="63"/>
      <c r="D79" s="64"/>
      <c r="E79" s="64"/>
      <c r="F79" s="65"/>
      <c r="G79" s="118">
        <f>VLOOKUP(F79,tbl_PLZ[],2,0)</f>
        <v>0</v>
      </c>
      <c r="H79" s="66"/>
      <c r="I79" s="71"/>
      <c r="J79" s="71" t="str">
        <f>IF(F79&lt;&gt;"",IF(ISERROR(MATCH(F79,Hilfstabellen!$G$2:$G$41,0)),"","X"),"")</f>
        <v/>
      </c>
      <c r="K79" s="71" t="str">
        <f>IF(F79&lt;&gt;"",IF(ISERROR(MATCH(F79,Hilfstabellen!$G$42:$G$55,0)),"","X"),"")</f>
        <v/>
      </c>
      <c r="L79" s="64" t="str">
        <f>IF(F79&lt;&gt;"",IF(ISERROR(MATCH(F79,Hilfstabellen!$G$2:$G$56,0)),"X",""),"")</f>
        <v/>
      </c>
      <c r="M79" s="71"/>
      <c r="N79" s="122"/>
    </row>
    <row r="80" spans="1:14" x14ac:dyDescent="0.3">
      <c r="A80" s="62" t="str">
        <f>IF(OR(B80&lt;&gt;"",C80&lt;&gt;""),MAX($A$38:A79)+1,"")</f>
        <v/>
      </c>
      <c r="B80" s="63"/>
      <c r="C80" s="63"/>
      <c r="D80" s="64"/>
      <c r="E80" s="64"/>
      <c r="F80" s="65"/>
      <c r="G80" s="118">
        <f>VLOOKUP(F80,tbl_PLZ[],2,0)</f>
        <v>0</v>
      </c>
      <c r="H80" s="66"/>
      <c r="I80" s="71"/>
      <c r="J80" s="71" t="str">
        <f>IF(F80&lt;&gt;"",IF(ISERROR(MATCH(F80,Hilfstabellen!$G$2:$G$41,0)),"","X"),"")</f>
        <v/>
      </c>
      <c r="K80" s="71" t="str">
        <f>IF(F80&lt;&gt;"",IF(ISERROR(MATCH(F80,Hilfstabellen!$G$42:$G$55,0)),"","X"),"")</f>
        <v/>
      </c>
      <c r="L80" s="64" t="str">
        <f>IF(F80&lt;&gt;"",IF(ISERROR(MATCH(F80,Hilfstabellen!$G$2:$G$56,0)),"X",""),"")</f>
        <v/>
      </c>
      <c r="M80" s="71"/>
      <c r="N80" s="122"/>
    </row>
    <row r="81" spans="1:14" x14ac:dyDescent="0.3">
      <c r="A81" s="62" t="str">
        <f>IF(OR(B81&lt;&gt;"",C81&lt;&gt;""),MAX($A$38:A80)+1,"")</f>
        <v/>
      </c>
      <c r="B81" s="63"/>
      <c r="C81" s="63"/>
      <c r="D81" s="64"/>
      <c r="E81" s="64"/>
      <c r="F81" s="65"/>
      <c r="G81" s="118">
        <f>VLOOKUP(F81,tbl_PLZ[],2,0)</f>
        <v>0</v>
      </c>
      <c r="H81" s="66"/>
      <c r="I81" s="71"/>
      <c r="J81" s="71" t="str">
        <f>IF(F81&lt;&gt;"",IF(ISERROR(MATCH(F81,Hilfstabellen!$G$2:$G$41,0)),"","X"),"")</f>
        <v/>
      </c>
      <c r="K81" s="71" t="str">
        <f>IF(F81&lt;&gt;"",IF(ISERROR(MATCH(F81,Hilfstabellen!$G$42:$G$55,0)),"","X"),"")</f>
        <v/>
      </c>
      <c r="L81" s="64" t="str">
        <f>IF(F81&lt;&gt;"",IF(ISERROR(MATCH(F81,Hilfstabellen!$G$2:$G$56,0)),"X",""),"")</f>
        <v/>
      </c>
      <c r="M81" s="71"/>
      <c r="N81" s="122"/>
    </row>
    <row r="82" spans="1:14" x14ac:dyDescent="0.3">
      <c r="A82" s="62" t="str">
        <f>IF(OR(B82&lt;&gt;"",C82&lt;&gt;""),MAX($A$38:A81)+1,"")</f>
        <v/>
      </c>
      <c r="B82" s="63"/>
      <c r="C82" s="63"/>
      <c r="D82" s="64"/>
      <c r="E82" s="64"/>
      <c r="F82" s="65"/>
      <c r="G82" s="118">
        <f>VLOOKUP(F82,tbl_PLZ[],2,0)</f>
        <v>0</v>
      </c>
      <c r="H82" s="66"/>
      <c r="I82" s="71"/>
      <c r="J82" s="71" t="str">
        <f>IF(F82&lt;&gt;"",IF(ISERROR(MATCH(F82,Hilfstabellen!$G$2:$G$41,0)),"","X"),"")</f>
        <v/>
      </c>
      <c r="K82" s="71" t="str">
        <f>IF(F82&lt;&gt;"",IF(ISERROR(MATCH(F82,Hilfstabellen!$G$42:$G$55,0)),"","X"),"")</f>
        <v/>
      </c>
      <c r="L82" s="64" t="str">
        <f>IF(F82&lt;&gt;"",IF(ISERROR(MATCH(F82,Hilfstabellen!$G$2:$G$56,0)),"X",""),"")</f>
        <v/>
      </c>
      <c r="M82" s="71"/>
      <c r="N82" s="122"/>
    </row>
    <row r="83" spans="1:14" x14ac:dyDescent="0.3">
      <c r="A83" s="62" t="str">
        <f>IF(OR(B83&lt;&gt;"",C83&lt;&gt;""),MAX($A$38:A82)+1,"")</f>
        <v/>
      </c>
      <c r="B83" s="63"/>
      <c r="C83" s="63"/>
      <c r="D83" s="64"/>
      <c r="E83" s="64"/>
      <c r="F83" s="65"/>
      <c r="G83" s="118">
        <f>VLOOKUP(F83,tbl_PLZ[],2,0)</f>
        <v>0</v>
      </c>
      <c r="H83" s="66"/>
      <c r="I83" s="71"/>
      <c r="J83" s="71" t="str">
        <f>IF(F83&lt;&gt;"",IF(ISERROR(MATCH(F83,Hilfstabellen!$G$2:$G$41,0)),"","X"),"")</f>
        <v/>
      </c>
      <c r="K83" s="71" t="str">
        <f>IF(F83&lt;&gt;"",IF(ISERROR(MATCH(F83,Hilfstabellen!$G$42:$G$55,0)),"","X"),"")</f>
        <v/>
      </c>
      <c r="L83" s="64" t="str">
        <f>IF(F83&lt;&gt;"",IF(ISERROR(MATCH(F83,Hilfstabellen!$G$2:$G$56,0)),"X",""),"")</f>
        <v/>
      </c>
      <c r="M83" s="71"/>
      <c r="N83" s="122"/>
    </row>
    <row r="84" spans="1:14" x14ac:dyDescent="0.3">
      <c r="A84" s="62" t="str">
        <f>IF(OR(B84&lt;&gt;"",C84&lt;&gt;""),MAX($A$38:A83)+1,"")</f>
        <v/>
      </c>
      <c r="B84" s="63"/>
      <c r="C84" s="63"/>
      <c r="D84" s="64"/>
      <c r="E84" s="64"/>
      <c r="F84" s="65"/>
      <c r="G84" s="118">
        <f>VLOOKUP(F84,tbl_PLZ[],2,0)</f>
        <v>0</v>
      </c>
      <c r="H84" s="66"/>
      <c r="I84" s="71"/>
      <c r="J84" s="71" t="str">
        <f>IF(F84&lt;&gt;"",IF(ISERROR(MATCH(F84,Hilfstabellen!$G$2:$G$41,0)),"","X"),"")</f>
        <v/>
      </c>
      <c r="K84" s="71" t="str">
        <f>IF(F84&lt;&gt;"",IF(ISERROR(MATCH(F84,Hilfstabellen!$G$42:$G$55,0)),"","X"),"")</f>
        <v/>
      </c>
      <c r="L84" s="64" t="str">
        <f>IF(F84&lt;&gt;"",IF(ISERROR(MATCH(F84,Hilfstabellen!$G$2:$G$56,0)),"X",""),"")</f>
        <v/>
      </c>
      <c r="M84" s="71"/>
      <c r="N84" s="122"/>
    </row>
    <row r="85" spans="1:14" x14ac:dyDescent="0.3">
      <c r="A85" s="62" t="str">
        <f>IF(OR(B85&lt;&gt;"",C85&lt;&gt;""),MAX($A$38:A84)+1,"")</f>
        <v/>
      </c>
      <c r="B85" s="63"/>
      <c r="C85" s="63"/>
      <c r="D85" s="64"/>
      <c r="E85" s="64"/>
      <c r="F85" s="65"/>
      <c r="G85" s="118">
        <f>VLOOKUP(F85,tbl_PLZ[],2,0)</f>
        <v>0</v>
      </c>
      <c r="H85" s="66"/>
      <c r="I85" s="71"/>
      <c r="J85" s="71" t="str">
        <f>IF(F85&lt;&gt;"",IF(ISERROR(MATCH(F85,Hilfstabellen!$G$2:$G$41,0)),"","X"),"")</f>
        <v/>
      </c>
      <c r="K85" s="71" t="str">
        <f>IF(F85&lt;&gt;"",IF(ISERROR(MATCH(F85,Hilfstabellen!$G$42:$G$55,0)),"","X"),"")</f>
        <v/>
      </c>
      <c r="L85" s="64" t="str">
        <f>IF(F85&lt;&gt;"",IF(ISERROR(MATCH(F85,Hilfstabellen!$G$2:$G$56,0)),"X",""),"")</f>
        <v/>
      </c>
      <c r="M85" s="71"/>
      <c r="N85" s="122"/>
    </row>
    <row r="86" spans="1:14" x14ac:dyDescent="0.3">
      <c r="A86" s="62" t="str">
        <f>IF(OR(B86&lt;&gt;"",C86&lt;&gt;""),MAX($A$38:A85)+1,"")</f>
        <v/>
      </c>
      <c r="B86" s="63"/>
      <c r="C86" s="63"/>
      <c r="D86" s="64"/>
      <c r="E86" s="64"/>
      <c r="F86" s="65"/>
      <c r="G86" s="118">
        <f>VLOOKUP(F86,tbl_PLZ[],2,0)</f>
        <v>0</v>
      </c>
      <c r="H86" s="66"/>
      <c r="I86" s="71"/>
      <c r="J86" s="71" t="str">
        <f>IF(F86&lt;&gt;"",IF(ISERROR(MATCH(F86,Hilfstabellen!$G$2:$G$41,0)),"","X"),"")</f>
        <v/>
      </c>
      <c r="K86" s="71" t="str">
        <f>IF(F86&lt;&gt;"",IF(ISERROR(MATCH(F86,Hilfstabellen!$G$42:$G$55,0)),"","X"),"")</f>
        <v/>
      </c>
      <c r="L86" s="64" t="str">
        <f>IF(F86&lt;&gt;"",IF(ISERROR(MATCH(F86,Hilfstabellen!$G$2:$G$56,0)),"X",""),"")</f>
        <v/>
      </c>
      <c r="M86" s="71"/>
      <c r="N86" s="122"/>
    </row>
    <row r="87" spans="1:14" x14ac:dyDescent="0.3">
      <c r="A87" s="62" t="str">
        <f>IF(OR(B87&lt;&gt;"",C87&lt;&gt;""),MAX($A$38:A86)+1,"")</f>
        <v/>
      </c>
      <c r="B87" s="63"/>
      <c r="C87" s="63"/>
      <c r="D87" s="64"/>
      <c r="E87" s="64"/>
      <c r="F87" s="65"/>
      <c r="G87" s="118">
        <f>VLOOKUP(F87,tbl_PLZ[],2,0)</f>
        <v>0</v>
      </c>
      <c r="H87" s="66"/>
      <c r="I87" s="71"/>
      <c r="J87" s="71" t="str">
        <f>IF(F87&lt;&gt;"",IF(ISERROR(MATCH(F87,Hilfstabellen!$G$2:$G$41,0)),"","X"),"")</f>
        <v/>
      </c>
      <c r="K87" s="71" t="str">
        <f>IF(F87&lt;&gt;"",IF(ISERROR(MATCH(F87,Hilfstabellen!$G$42:$G$55,0)),"","X"),"")</f>
        <v/>
      </c>
      <c r="L87" s="64" t="str">
        <f>IF(F87&lt;&gt;"",IF(ISERROR(MATCH(F87,Hilfstabellen!$G$2:$G$56,0)),"X",""),"")</f>
        <v/>
      </c>
      <c r="M87" s="71"/>
      <c r="N87" s="122"/>
    </row>
    <row r="88" spans="1:14" x14ac:dyDescent="0.3">
      <c r="A88" s="62" t="str">
        <f>IF(OR(B88&lt;&gt;"",C88&lt;&gt;""),MAX($A$38:A87)+1,"")</f>
        <v/>
      </c>
      <c r="B88" s="63"/>
      <c r="C88" s="63"/>
      <c r="D88" s="64"/>
      <c r="E88" s="64"/>
      <c r="F88" s="65"/>
      <c r="G88" s="118">
        <f>VLOOKUP(F88,tbl_PLZ[],2,0)</f>
        <v>0</v>
      </c>
      <c r="H88" s="66"/>
      <c r="I88" s="71"/>
      <c r="J88" s="71" t="str">
        <f>IF(F88&lt;&gt;"",IF(ISERROR(MATCH(F88,Hilfstabellen!$G$2:$G$41,0)),"","X"),"")</f>
        <v/>
      </c>
      <c r="K88" s="71" t="str">
        <f>IF(F88&lt;&gt;"",IF(ISERROR(MATCH(F88,Hilfstabellen!$G$42:$G$55,0)),"","X"),"")</f>
        <v/>
      </c>
      <c r="L88" s="64" t="str">
        <f>IF(F88&lt;&gt;"",IF(ISERROR(MATCH(F88,Hilfstabellen!$G$2:$G$56,0)),"X",""),"")</f>
        <v/>
      </c>
      <c r="M88" s="71"/>
      <c r="N88" s="122"/>
    </row>
    <row r="89" spans="1:14" x14ac:dyDescent="0.3">
      <c r="A89" s="62" t="str">
        <f>IF(OR(B89&lt;&gt;"",C89&lt;&gt;""),MAX($A$38:A88)+1,"")</f>
        <v/>
      </c>
      <c r="B89" s="63"/>
      <c r="C89" s="63"/>
      <c r="D89" s="64"/>
      <c r="E89" s="64"/>
      <c r="F89" s="65"/>
      <c r="G89" s="118">
        <f>VLOOKUP(F89,tbl_PLZ[],2,0)</f>
        <v>0</v>
      </c>
      <c r="H89" s="66"/>
      <c r="I89" s="71"/>
      <c r="J89" s="71" t="str">
        <f>IF(F89&lt;&gt;"",IF(ISERROR(MATCH(F89,Hilfstabellen!$G$2:$G$41,0)),"","X"),"")</f>
        <v/>
      </c>
      <c r="K89" s="71" t="str">
        <f>IF(F89&lt;&gt;"",IF(ISERROR(MATCH(F89,Hilfstabellen!$G$42:$G$55,0)),"","X"),"")</f>
        <v/>
      </c>
      <c r="L89" s="64" t="str">
        <f>IF(F89&lt;&gt;"",IF(ISERROR(MATCH(F89,Hilfstabellen!$G$2:$G$56,0)),"X",""),"")</f>
        <v/>
      </c>
      <c r="M89" s="71"/>
      <c r="N89" s="122"/>
    </row>
    <row r="90" spans="1:14" x14ac:dyDescent="0.3">
      <c r="A90" s="62" t="str">
        <f>IF(OR(B90&lt;&gt;"",C90&lt;&gt;""),MAX($A$38:A89)+1,"")</f>
        <v/>
      </c>
      <c r="B90" s="63"/>
      <c r="C90" s="63"/>
      <c r="D90" s="64"/>
      <c r="E90" s="64"/>
      <c r="F90" s="65"/>
      <c r="G90" s="118">
        <f>VLOOKUP(F90,tbl_PLZ[],2,0)</f>
        <v>0</v>
      </c>
      <c r="H90" s="66"/>
      <c r="I90" s="71"/>
      <c r="J90" s="71" t="str">
        <f>IF(F90&lt;&gt;"",IF(ISERROR(MATCH(F90,Hilfstabellen!$G$2:$G$41,0)),"","X"),"")</f>
        <v/>
      </c>
      <c r="K90" s="71" t="str">
        <f>IF(F90&lt;&gt;"",IF(ISERROR(MATCH(F90,Hilfstabellen!$G$42:$G$55,0)),"","X"),"")</f>
        <v/>
      </c>
      <c r="L90" s="64" t="str">
        <f>IF(F90&lt;&gt;"",IF(ISERROR(MATCH(F90,Hilfstabellen!$G$2:$G$56,0)),"X",""),"")</f>
        <v/>
      </c>
      <c r="M90" s="71"/>
      <c r="N90" s="122"/>
    </row>
    <row r="91" spans="1:14" x14ac:dyDescent="0.3">
      <c r="A91" s="62" t="str">
        <f>IF(OR(B91&lt;&gt;"",C91&lt;&gt;""),MAX($A$38:A90)+1,"")</f>
        <v/>
      </c>
      <c r="B91" s="63"/>
      <c r="C91" s="63"/>
      <c r="D91" s="64"/>
      <c r="E91" s="64"/>
      <c r="F91" s="65"/>
      <c r="G91" s="118">
        <f>VLOOKUP(F91,tbl_PLZ[],2,0)</f>
        <v>0</v>
      </c>
      <c r="H91" s="66"/>
      <c r="I91" s="71"/>
      <c r="J91" s="71" t="str">
        <f>IF(F91&lt;&gt;"",IF(ISERROR(MATCH(F91,Hilfstabellen!$G$2:$G$41,0)),"","X"),"")</f>
        <v/>
      </c>
      <c r="K91" s="71" t="str">
        <f>IF(F91&lt;&gt;"",IF(ISERROR(MATCH(F91,Hilfstabellen!$G$42:$G$55,0)),"","X"),"")</f>
        <v/>
      </c>
      <c r="L91" s="64" t="str">
        <f>IF(F91&lt;&gt;"",IF(ISERROR(MATCH(F91,Hilfstabellen!$G$2:$G$56,0)),"X",""),"")</f>
        <v/>
      </c>
      <c r="M91" s="71"/>
      <c r="N91" s="122"/>
    </row>
    <row r="92" spans="1:14" x14ac:dyDescent="0.3">
      <c r="A92" s="62" t="str">
        <f>IF(OR(B92&lt;&gt;"",C92&lt;&gt;""),MAX($A$38:A91)+1,"")</f>
        <v/>
      </c>
      <c r="B92" s="63"/>
      <c r="C92" s="63"/>
      <c r="D92" s="64"/>
      <c r="E92" s="64"/>
      <c r="F92" s="65"/>
      <c r="G92" s="118">
        <f>VLOOKUP(F92,tbl_PLZ[],2,0)</f>
        <v>0</v>
      </c>
      <c r="H92" s="66"/>
      <c r="I92" s="71"/>
      <c r="J92" s="71" t="str">
        <f>IF(F92&lt;&gt;"",IF(ISERROR(MATCH(F92,Hilfstabellen!$G$2:$G$41,0)),"","X"),"")</f>
        <v/>
      </c>
      <c r="K92" s="71" t="str">
        <f>IF(F92&lt;&gt;"",IF(ISERROR(MATCH(F92,Hilfstabellen!$G$42:$G$55,0)),"","X"),"")</f>
        <v/>
      </c>
      <c r="L92" s="64" t="str">
        <f>IF(F92&lt;&gt;"",IF(ISERROR(MATCH(F92,Hilfstabellen!$G$2:$G$56,0)),"X",""),"")</f>
        <v/>
      </c>
      <c r="M92" s="71"/>
      <c r="N92" s="122"/>
    </row>
    <row r="93" spans="1:14" x14ac:dyDescent="0.3">
      <c r="A93" s="62" t="str">
        <f>IF(OR(B93&lt;&gt;"",C93&lt;&gt;""),MAX($A$38:A92)+1,"")</f>
        <v/>
      </c>
      <c r="B93" s="63"/>
      <c r="C93" s="63"/>
      <c r="D93" s="64"/>
      <c r="E93" s="64"/>
      <c r="F93" s="65"/>
      <c r="G93" s="118">
        <f>VLOOKUP(F93,tbl_PLZ[],2,0)</f>
        <v>0</v>
      </c>
      <c r="H93" s="66"/>
      <c r="I93" s="71"/>
      <c r="J93" s="71" t="str">
        <f>IF(F93&lt;&gt;"",IF(ISERROR(MATCH(F93,Hilfstabellen!$G$2:$G$41,0)),"","X"),"")</f>
        <v/>
      </c>
      <c r="K93" s="71" t="str">
        <f>IF(F93&lt;&gt;"",IF(ISERROR(MATCH(F93,Hilfstabellen!$G$42:$G$55,0)),"","X"),"")</f>
        <v/>
      </c>
      <c r="L93" s="64" t="str">
        <f>IF(F93&lt;&gt;"",IF(ISERROR(MATCH(F93,Hilfstabellen!$G$2:$G$56,0)),"X",""),"")</f>
        <v/>
      </c>
      <c r="M93" s="71"/>
      <c r="N93" s="122"/>
    </row>
    <row r="94" spans="1:14" x14ac:dyDescent="0.3">
      <c r="A94" s="62" t="str">
        <f>IF(OR(B94&lt;&gt;"",C94&lt;&gt;""),MAX($A$38:A93)+1,"")</f>
        <v/>
      </c>
      <c r="B94" s="63"/>
      <c r="C94" s="63"/>
      <c r="D94" s="64"/>
      <c r="E94" s="64"/>
      <c r="F94" s="65"/>
      <c r="G94" s="118">
        <f>VLOOKUP(F94,tbl_PLZ[],2,0)</f>
        <v>0</v>
      </c>
      <c r="H94" s="66"/>
      <c r="I94" s="71"/>
      <c r="J94" s="71" t="str">
        <f>IF(F94&lt;&gt;"",IF(ISERROR(MATCH(F94,Hilfstabellen!$G$2:$G$41,0)),"","X"),"")</f>
        <v/>
      </c>
      <c r="K94" s="71" t="str">
        <f>IF(F94&lt;&gt;"",IF(ISERROR(MATCH(F94,Hilfstabellen!$G$42:$G$55,0)),"","X"),"")</f>
        <v/>
      </c>
      <c r="L94" s="64" t="str">
        <f>IF(F94&lt;&gt;"",IF(ISERROR(MATCH(F94,Hilfstabellen!$G$2:$G$56,0)),"X",""),"")</f>
        <v/>
      </c>
      <c r="M94" s="71"/>
      <c r="N94" s="122"/>
    </row>
    <row r="95" spans="1:14" x14ac:dyDescent="0.3">
      <c r="A95" s="62" t="str">
        <f>IF(OR(B95&lt;&gt;"",C95&lt;&gt;""),MAX($A$38:A94)+1,"")</f>
        <v/>
      </c>
      <c r="B95" s="63"/>
      <c r="C95" s="63"/>
      <c r="D95" s="64"/>
      <c r="E95" s="64"/>
      <c r="F95" s="65"/>
      <c r="G95" s="118">
        <f>VLOOKUP(F95,tbl_PLZ[],2,0)</f>
        <v>0</v>
      </c>
      <c r="H95" s="66"/>
      <c r="I95" s="71"/>
      <c r="J95" s="71" t="str">
        <f>IF(F95&lt;&gt;"",IF(ISERROR(MATCH(F95,Hilfstabellen!$G$2:$G$41,0)),"","X"),"")</f>
        <v/>
      </c>
      <c r="K95" s="71" t="str">
        <f>IF(F95&lt;&gt;"",IF(ISERROR(MATCH(F95,Hilfstabellen!$G$42:$G$55,0)),"","X"),"")</f>
        <v/>
      </c>
      <c r="L95" s="64" t="str">
        <f>IF(F95&lt;&gt;"",IF(ISERROR(MATCH(F95,Hilfstabellen!$G$2:$G$56,0)),"X",""),"")</f>
        <v/>
      </c>
      <c r="M95" s="71"/>
      <c r="N95" s="122"/>
    </row>
    <row r="96" spans="1:14" x14ac:dyDescent="0.3">
      <c r="A96" s="62" t="str">
        <f>IF(OR(B96&lt;&gt;"",C96&lt;&gt;""),MAX($A$38:A95)+1,"")</f>
        <v/>
      </c>
      <c r="B96" s="63"/>
      <c r="C96" s="63"/>
      <c r="D96" s="64"/>
      <c r="E96" s="64"/>
      <c r="F96" s="65"/>
      <c r="G96" s="118">
        <f>VLOOKUP(F96,tbl_PLZ[],2,0)</f>
        <v>0</v>
      </c>
      <c r="H96" s="66"/>
      <c r="I96" s="71"/>
      <c r="J96" s="71" t="str">
        <f>IF(F96&lt;&gt;"",IF(ISERROR(MATCH(F96,Hilfstabellen!$G$2:$G$41,0)),"","X"),"")</f>
        <v/>
      </c>
      <c r="K96" s="71" t="str">
        <f>IF(F96&lt;&gt;"",IF(ISERROR(MATCH(F96,Hilfstabellen!$G$42:$G$55,0)),"","X"),"")</f>
        <v/>
      </c>
      <c r="L96" s="64" t="str">
        <f>IF(F96&lt;&gt;"",IF(ISERROR(MATCH(F96,Hilfstabellen!$G$2:$G$56,0)),"X",""),"")</f>
        <v/>
      </c>
      <c r="M96" s="71"/>
      <c r="N96" s="122"/>
    </row>
    <row r="97" spans="1:14" x14ac:dyDescent="0.3">
      <c r="A97" s="62" t="str">
        <f>IF(OR(B97&lt;&gt;"",C97&lt;&gt;""),MAX($A$38:A96)+1,"")</f>
        <v/>
      </c>
      <c r="B97" s="63"/>
      <c r="C97" s="63"/>
      <c r="D97" s="64"/>
      <c r="E97" s="64"/>
      <c r="F97" s="65"/>
      <c r="G97" s="118">
        <f>VLOOKUP(F97,tbl_PLZ[],2,0)</f>
        <v>0</v>
      </c>
      <c r="H97" s="66"/>
      <c r="I97" s="71"/>
      <c r="J97" s="71" t="str">
        <f>IF(F97&lt;&gt;"",IF(ISERROR(MATCH(F97,Hilfstabellen!$G$2:$G$41,0)),"","X"),"")</f>
        <v/>
      </c>
      <c r="K97" s="71" t="str">
        <f>IF(F97&lt;&gt;"",IF(ISERROR(MATCH(F97,Hilfstabellen!$G$42:$G$55,0)),"","X"),"")</f>
        <v/>
      </c>
      <c r="L97" s="64" t="str">
        <f>IF(F97&lt;&gt;"",IF(ISERROR(MATCH(F97,Hilfstabellen!$G$2:$G$56,0)),"X",""),"")</f>
        <v/>
      </c>
      <c r="M97" s="71"/>
      <c r="N97" s="122"/>
    </row>
    <row r="98" spans="1:14" x14ac:dyDescent="0.3">
      <c r="A98" s="62" t="str">
        <f>IF(OR(B98&lt;&gt;"",C98&lt;&gt;""),MAX($A$38:A97)+1,"")</f>
        <v/>
      </c>
      <c r="B98" s="63"/>
      <c r="C98" s="63"/>
      <c r="D98" s="64"/>
      <c r="E98" s="64"/>
      <c r="F98" s="65"/>
      <c r="G98" s="118">
        <f>VLOOKUP(F98,tbl_PLZ[],2,0)</f>
        <v>0</v>
      </c>
      <c r="H98" s="66"/>
      <c r="I98" s="71"/>
      <c r="J98" s="71" t="str">
        <f>IF(F98&lt;&gt;"",IF(ISERROR(MATCH(F98,Hilfstabellen!$G$2:$G$41,0)),"","X"),"")</f>
        <v/>
      </c>
      <c r="K98" s="71" t="str">
        <f>IF(F98&lt;&gt;"",IF(ISERROR(MATCH(F98,Hilfstabellen!$G$42:$G$55,0)),"","X"),"")</f>
        <v/>
      </c>
      <c r="L98" s="64" t="str">
        <f>IF(F98&lt;&gt;"",IF(ISERROR(MATCH(F98,Hilfstabellen!$G$2:$G$56,0)),"X",""),"")</f>
        <v/>
      </c>
      <c r="M98" s="71"/>
      <c r="N98" s="122"/>
    </row>
    <row r="99" spans="1:14" x14ac:dyDescent="0.3">
      <c r="A99" s="62" t="str">
        <f>IF(OR(B99&lt;&gt;"",C99&lt;&gt;""),MAX($A$38:A98)+1,"")</f>
        <v/>
      </c>
      <c r="B99" s="63"/>
      <c r="C99" s="63"/>
      <c r="D99" s="64"/>
      <c r="E99" s="64"/>
      <c r="F99" s="65"/>
      <c r="G99" s="118">
        <f>VLOOKUP(F99,tbl_PLZ[],2,0)</f>
        <v>0</v>
      </c>
      <c r="H99" s="66"/>
      <c r="I99" s="71"/>
      <c r="J99" s="71" t="str">
        <f>IF(F99&lt;&gt;"",IF(ISERROR(MATCH(F99,Hilfstabellen!$G$2:$G$41,0)),"","X"),"")</f>
        <v/>
      </c>
      <c r="K99" s="71" t="str">
        <f>IF(F99&lt;&gt;"",IF(ISERROR(MATCH(F99,Hilfstabellen!$G$42:$G$55,0)),"","X"),"")</f>
        <v/>
      </c>
      <c r="L99" s="64" t="str">
        <f>IF(F99&lt;&gt;"",IF(ISERROR(MATCH(F99,Hilfstabellen!$G$2:$G$56,0)),"X",""),"")</f>
        <v/>
      </c>
      <c r="M99" s="71"/>
      <c r="N99" s="122"/>
    </row>
    <row r="100" spans="1:14" x14ac:dyDescent="0.3">
      <c r="A100" s="62" t="str">
        <f>IF(OR(B100&lt;&gt;"",C100&lt;&gt;""),MAX($A$38:A99)+1,"")</f>
        <v/>
      </c>
      <c r="B100" s="63"/>
      <c r="C100" s="63"/>
      <c r="D100" s="64"/>
      <c r="E100" s="64"/>
      <c r="F100" s="65"/>
      <c r="G100" s="118">
        <f>VLOOKUP(F100,tbl_PLZ[],2,0)</f>
        <v>0</v>
      </c>
      <c r="H100" s="66"/>
      <c r="I100" s="71"/>
      <c r="J100" s="71" t="str">
        <f>IF(F100&lt;&gt;"",IF(ISERROR(MATCH(F100,Hilfstabellen!$G$2:$G$41,0)),"","X"),"")</f>
        <v/>
      </c>
      <c r="K100" s="71" t="str">
        <f>IF(F100&lt;&gt;"",IF(ISERROR(MATCH(F100,Hilfstabellen!$G$42:$G$55,0)),"","X"),"")</f>
        <v/>
      </c>
      <c r="L100" s="64" t="str">
        <f>IF(F100&lt;&gt;"",IF(ISERROR(MATCH(F100,Hilfstabellen!$G$2:$G$56,0)),"X",""),"")</f>
        <v/>
      </c>
      <c r="M100" s="71"/>
      <c r="N100" s="122"/>
    </row>
    <row r="101" spans="1:14" x14ac:dyDescent="0.3">
      <c r="A101" s="62" t="str">
        <f>IF(OR(B101&lt;&gt;"",C101&lt;&gt;""),MAX($A$38:A100)+1,"")</f>
        <v/>
      </c>
      <c r="B101" s="63"/>
      <c r="C101" s="63"/>
      <c r="D101" s="64"/>
      <c r="E101" s="64"/>
      <c r="F101" s="65"/>
      <c r="G101" s="118">
        <f>VLOOKUP(F101,tbl_PLZ[],2,0)</f>
        <v>0</v>
      </c>
      <c r="H101" s="66"/>
      <c r="I101" s="71"/>
      <c r="J101" s="71" t="str">
        <f>IF(F101&lt;&gt;"",IF(ISERROR(MATCH(F101,Hilfstabellen!$G$2:$G$41,0)),"","X"),"")</f>
        <v/>
      </c>
      <c r="K101" s="71" t="str">
        <f>IF(F101&lt;&gt;"",IF(ISERROR(MATCH(F101,Hilfstabellen!$G$42:$G$55,0)),"","X"),"")</f>
        <v/>
      </c>
      <c r="L101" s="64" t="str">
        <f>IF(F101&lt;&gt;"",IF(ISERROR(MATCH(F101,Hilfstabellen!$G$2:$G$56,0)),"X",""),"")</f>
        <v/>
      </c>
      <c r="M101" s="71"/>
      <c r="N101" s="122"/>
    </row>
    <row r="102" spans="1:14" x14ac:dyDescent="0.3">
      <c r="A102" s="62" t="str">
        <f>IF(OR(B102&lt;&gt;"",C102&lt;&gt;""),MAX($A$38:A101)+1,"")</f>
        <v/>
      </c>
      <c r="B102" s="63"/>
      <c r="C102" s="63"/>
      <c r="D102" s="64"/>
      <c r="E102" s="64"/>
      <c r="F102" s="65"/>
      <c r="G102" s="118">
        <f>VLOOKUP(F102,tbl_PLZ[],2,0)</f>
        <v>0</v>
      </c>
      <c r="H102" s="66"/>
      <c r="I102" s="71"/>
      <c r="J102" s="71" t="str">
        <f>IF(F102&lt;&gt;"",IF(ISERROR(MATCH(F102,Hilfstabellen!$G$2:$G$41,0)),"","X"),"")</f>
        <v/>
      </c>
      <c r="K102" s="71" t="str">
        <f>IF(F102&lt;&gt;"",IF(ISERROR(MATCH(F102,Hilfstabellen!$G$42:$G$55,0)),"","X"),"")</f>
        <v/>
      </c>
      <c r="L102" s="64" t="str">
        <f>IF(F102&lt;&gt;"",IF(ISERROR(MATCH(F102,Hilfstabellen!$G$2:$G$56,0)),"X",""),"")</f>
        <v/>
      </c>
      <c r="M102" s="71"/>
      <c r="N102" s="122"/>
    </row>
    <row r="103" spans="1:14" x14ac:dyDescent="0.3">
      <c r="A103" s="62" t="str">
        <f>IF(OR(B103&lt;&gt;"",C103&lt;&gt;""),MAX($A$38:A102)+1,"")</f>
        <v/>
      </c>
      <c r="B103" s="63"/>
      <c r="C103" s="63"/>
      <c r="D103" s="64"/>
      <c r="E103" s="64"/>
      <c r="F103" s="65"/>
      <c r="G103" s="118">
        <f>VLOOKUP(F103,tbl_PLZ[],2,0)</f>
        <v>0</v>
      </c>
      <c r="H103" s="66"/>
      <c r="I103" s="71"/>
      <c r="J103" s="71" t="str">
        <f>IF(F103&lt;&gt;"",IF(ISERROR(MATCH(F103,Hilfstabellen!$G$2:$G$41,0)),"","X"),"")</f>
        <v/>
      </c>
      <c r="K103" s="71" t="str">
        <f>IF(F103&lt;&gt;"",IF(ISERROR(MATCH(F103,Hilfstabellen!$G$42:$G$55,0)),"","X"),"")</f>
        <v/>
      </c>
      <c r="L103" s="64" t="str">
        <f>IF(F103&lt;&gt;"",IF(ISERROR(MATCH(F103,Hilfstabellen!$G$2:$G$56,0)),"X",""),"")</f>
        <v/>
      </c>
      <c r="M103" s="71"/>
      <c r="N103" s="122"/>
    </row>
    <row r="104" spans="1:14" x14ac:dyDescent="0.3">
      <c r="A104" s="62" t="str">
        <f>IF(OR(B104&lt;&gt;"",C104&lt;&gt;""),MAX($A$38:A103)+1,"")</f>
        <v/>
      </c>
      <c r="B104" s="63"/>
      <c r="C104" s="63"/>
      <c r="D104" s="64"/>
      <c r="E104" s="64"/>
      <c r="F104" s="65"/>
      <c r="G104" s="118">
        <f>VLOOKUP(F104,tbl_PLZ[],2,0)</f>
        <v>0</v>
      </c>
      <c r="H104" s="66"/>
      <c r="I104" s="71"/>
      <c r="J104" s="71" t="str">
        <f>IF(F104&lt;&gt;"",IF(ISERROR(MATCH(F104,Hilfstabellen!$G$2:$G$41,0)),"","X"),"")</f>
        <v/>
      </c>
      <c r="K104" s="71" t="str">
        <f>IF(F104&lt;&gt;"",IF(ISERROR(MATCH(F104,Hilfstabellen!$G$42:$G$55,0)),"","X"),"")</f>
        <v/>
      </c>
      <c r="L104" s="64" t="str">
        <f>IF(F104&lt;&gt;"",IF(ISERROR(MATCH(F104,Hilfstabellen!$G$2:$G$56,0)),"X",""),"")</f>
        <v/>
      </c>
      <c r="M104" s="71"/>
      <c r="N104" s="122"/>
    </row>
    <row r="105" spans="1:14" x14ac:dyDescent="0.3">
      <c r="A105" s="62" t="str">
        <f>IF(OR(B105&lt;&gt;"",C105&lt;&gt;""),MAX($A$38:A104)+1,"")</f>
        <v/>
      </c>
      <c r="B105" s="63"/>
      <c r="C105" s="63"/>
      <c r="D105" s="64"/>
      <c r="E105" s="64"/>
      <c r="F105" s="65"/>
      <c r="G105" s="118">
        <f>VLOOKUP(F105,tbl_PLZ[],2,0)</f>
        <v>0</v>
      </c>
      <c r="H105" s="66"/>
      <c r="I105" s="71"/>
      <c r="J105" s="71" t="str">
        <f>IF(F105&lt;&gt;"",IF(ISERROR(MATCH(F105,Hilfstabellen!$G$2:$G$41,0)),"","X"),"")</f>
        <v/>
      </c>
      <c r="K105" s="71" t="str">
        <f>IF(F105&lt;&gt;"",IF(ISERROR(MATCH(F105,Hilfstabellen!$G$42:$G$55,0)),"","X"),"")</f>
        <v/>
      </c>
      <c r="L105" s="64" t="str">
        <f>IF(F105&lt;&gt;"",IF(ISERROR(MATCH(F105,Hilfstabellen!$G$2:$G$56,0)),"X",""),"")</f>
        <v/>
      </c>
      <c r="M105" s="71"/>
      <c r="N105" s="122"/>
    </row>
    <row r="106" spans="1:14" x14ac:dyDescent="0.3">
      <c r="A106" s="62" t="str">
        <f>IF(OR(B106&lt;&gt;"",C106&lt;&gt;""),MAX($A$38:A105)+1,"")</f>
        <v/>
      </c>
      <c r="B106" s="63"/>
      <c r="C106" s="63"/>
      <c r="D106" s="64"/>
      <c r="E106" s="64"/>
      <c r="F106" s="65"/>
      <c r="G106" s="118">
        <f>VLOOKUP(F106,tbl_PLZ[],2,0)</f>
        <v>0</v>
      </c>
      <c r="H106" s="66"/>
      <c r="I106" s="71"/>
      <c r="J106" s="71" t="str">
        <f>IF(F106&lt;&gt;"",IF(ISERROR(MATCH(F106,Hilfstabellen!$G$2:$G$41,0)),"","X"),"")</f>
        <v/>
      </c>
      <c r="K106" s="71" t="str">
        <f>IF(F106&lt;&gt;"",IF(ISERROR(MATCH(F106,Hilfstabellen!$G$42:$G$55,0)),"","X"),"")</f>
        <v/>
      </c>
      <c r="L106" s="64" t="str">
        <f>IF(F106&lt;&gt;"",IF(ISERROR(MATCH(F106,Hilfstabellen!$G$2:$G$56,0)),"X",""),"")</f>
        <v/>
      </c>
      <c r="M106" s="71"/>
      <c r="N106" s="122"/>
    </row>
    <row r="107" spans="1:14" x14ac:dyDescent="0.3">
      <c r="A107" s="62" t="str">
        <f>IF(OR(B107&lt;&gt;"",C107&lt;&gt;""),MAX($A$38:A106)+1,"")</f>
        <v/>
      </c>
      <c r="B107" s="63"/>
      <c r="C107" s="63"/>
      <c r="D107" s="64"/>
      <c r="E107" s="64"/>
      <c r="F107" s="65"/>
      <c r="G107" s="118">
        <f>VLOOKUP(F107,tbl_PLZ[],2,0)</f>
        <v>0</v>
      </c>
      <c r="H107" s="66"/>
      <c r="I107" s="71"/>
      <c r="J107" s="71" t="str">
        <f>IF(F107&lt;&gt;"",IF(ISERROR(MATCH(F107,Hilfstabellen!$G$2:$G$41,0)),"","X"),"")</f>
        <v/>
      </c>
      <c r="K107" s="71" t="str">
        <f>IF(F107&lt;&gt;"",IF(ISERROR(MATCH(F107,Hilfstabellen!$G$42:$G$55,0)),"","X"),"")</f>
        <v/>
      </c>
      <c r="L107" s="64" t="str">
        <f>IF(F107&lt;&gt;"",IF(ISERROR(MATCH(F107,Hilfstabellen!$G$2:$G$56,0)),"X",""),"")</f>
        <v/>
      </c>
      <c r="M107" s="71"/>
      <c r="N107" s="122"/>
    </row>
    <row r="108" spans="1:14" x14ac:dyDescent="0.3">
      <c r="A108" s="62" t="str">
        <f>IF(OR(B108&lt;&gt;"",C108&lt;&gt;""),MAX($A$38:A107)+1,"")</f>
        <v/>
      </c>
      <c r="B108" s="63"/>
      <c r="C108" s="63"/>
      <c r="D108" s="64"/>
      <c r="E108" s="64"/>
      <c r="F108" s="65"/>
      <c r="G108" s="118">
        <f>VLOOKUP(F108,tbl_PLZ[],2,0)</f>
        <v>0</v>
      </c>
      <c r="H108" s="66"/>
      <c r="I108" s="71"/>
      <c r="J108" s="71" t="str">
        <f>IF(F108&lt;&gt;"",IF(ISERROR(MATCH(F108,Hilfstabellen!$G$2:$G$41,0)),"","X"),"")</f>
        <v/>
      </c>
      <c r="K108" s="71" t="str">
        <f>IF(F108&lt;&gt;"",IF(ISERROR(MATCH(F108,Hilfstabellen!$G$42:$G$55,0)),"","X"),"")</f>
        <v/>
      </c>
      <c r="L108" s="64" t="str">
        <f>IF(F108&lt;&gt;"",IF(ISERROR(MATCH(F108,Hilfstabellen!$G$2:$G$56,0)),"X",""),"")</f>
        <v/>
      </c>
      <c r="M108" s="71"/>
      <c r="N108" s="122"/>
    </row>
    <row r="109" spans="1:14" x14ac:dyDescent="0.3">
      <c r="A109" s="62" t="str">
        <f>IF(OR(B109&lt;&gt;"",C109&lt;&gt;""),MAX($A$38:A108)+1,"")</f>
        <v/>
      </c>
      <c r="B109" s="63"/>
      <c r="C109" s="63"/>
      <c r="D109" s="64"/>
      <c r="E109" s="64"/>
      <c r="F109" s="65"/>
      <c r="G109" s="118">
        <f>VLOOKUP(F109,tbl_PLZ[],2,0)</f>
        <v>0</v>
      </c>
      <c r="H109" s="66"/>
      <c r="I109" s="71"/>
      <c r="J109" s="71" t="str">
        <f>IF(F109&lt;&gt;"",IF(ISERROR(MATCH(F109,Hilfstabellen!$G$2:$G$41,0)),"","X"),"")</f>
        <v/>
      </c>
      <c r="K109" s="71" t="str">
        <f>IF(F109&lt;&gt;"",IF(ISERROR(MATCH(F109,Hilfstabellen!$G$42:$G$55,0)),"","X"),"")</f>
        <v/>
      </c>
      <c r="L109" s="64" t="str">
        <f>IF(F109&lt;&gt;"",IF(ISERROR(MATCH(F109,Hilfstabellen!$G$2:$G$56,0)),"X",""),"")</f>
        <v/>
      </c>
      <c r="M109" s="71"/>
      <c r="N109" s="122"/>
    </row>
    <row r="110" spans="1:14" x14ac:dyDescent="0.3">
      <c r="A110" s="62" t="str">
        <f>IF(OR(B110&lt;&gt;"",C110&lt;&gt;""),MAX($A$38:A109)+1,"")</f>
        <v/>
      </c>
      <c r="B110" s="63"/>
      <c r="C110" s="63"/>
      <c r="D110" s="64"/>
      <c r="E110" s="64"/>
      <c r="F110" s="65"/>
      <c r="G110" s="118">
        <f>VLOOKUP(F110,tbl_PLZ[],2,0)</f>
        <v>0</v>
      </c>
      <c r="H110" s="66"/>
      <c r="I110" s="71"/>
      <c r="J110" s="71" t="str">
        <f>IF(F110&lt;&gt;"",IF(ISERROR(MATCH(F110,Hilfstabellen!$G$2:$G$41,0)),"","X"),"")</f>
        <v/>
      </c>
      <c r="K110" s="71" t="str">
        <f>IF(F110&lt;&gt;"",IF(ISERROR(MATCH(F110,Hilfstabellen!$G$42:$G$55,0)),"","X"),"")</f>
        <v/>
      </c>
      <c r="L110" s="64" t="str">
        <f>IF(F110&lt;&gt;"",IF(ISERROR(MATCH(F110,Hilfstabellen!$G$2:$G$56,0)),"X",""),"")</f>
        <v/>
      </c>
      <c r="M110" s="71"/>
      <c r="N110" s="122"/>
    </row>
    <row r="111" spans="1:14" x14ac:dyDescent="0.3">
      <c r="A111" s="62" t="str">
        <f>IF(OR(B111&lt;&gt;"",C111&lt;&gt;""),MAX($A$38:A110)+1,"")</f>
        <v/>
      </c>
      <c r="B111" s="63"/>
      <c r="C111" s="63"/>
      <c r="D111" s="64"/>
      <c r="E111" s="64"/>
      <c r="F111" s="65"/>
      <c r="G111" s="118">
        <f>VLOOKUP(F111,tbl_PLZ[],2,0)</f>
        <v>0</v>
      </c>
      <c r="H111" s="66"/>
      <c r="I111" s="71"/>
      <c r="J111" s="71" t="str">
        <f>IF(F111&lt;&gt;"",IF(ISERROR(MATCH(F111,Hilfstabellen!$G$2:$G$41,0)),"","X"),"")</f>
        <v/>
      </c>
      <c r="K111" s="71" t="str">
        <f>IF(F111&lt;&gt;"",IF(ISERROR(MATCH(F111,Hilfstabellen!$G$42:$G$55,0)),"","X"),"")</f>
        <v/>
      </c>
      <c r="L111" s="64" t="str">
        <f>IF(F111&lt;&gt;"",IF(ISERROR(MATCH(F111,Hilfstabellen!$G$2:$G$56,0)),"X",""),"")</f>
        <v/>
      </c>
      <c r="M111" s="71"/>
      <c r="N111" s="122"/>
    </row>
    <row r="112" spans="1:14" x14ac:dyDescent="0.3">
      <c r="A112" s="62" t="str">
        <f>IF(OR(B112&lt;&gt;"",C112&lt;&gt;""),MAX($A$38:A111)+1,"")</f>
        <v/>
      </c>
      <c r="B112" s="63"/>
      <c r="C112" s="63"/>
      <c r="D112" s="64"/>
      <c r="E112" s="64"/>
      <c r="F112" s="65"/>
      <c r="G112" s="118">
        <f>VLOOKUP(F112,tbl_PLZ[],2,0)</f>
        <v>0</v>
      </c>
      <c r="H112" s="66"/>
      <c r="I112" s="71"/>
      <c r="J112" s="71" t="str">
        <f>IF(F112&lt;&gt;"",IF(ISERROR(MATCH(F112,Hilfstabellen!$G$2:$G$41,0)),"","X"),"")</f>
        <v/>
      </c>
      <c r="K112" s="71" t="str">
        <f>IF(F112&lt;&gt;"",IF(ISERROR(MATCH(F112,Hilfstabellen!$G$42:$G$55,0)),"","X"),"")</f>
        <v/>
      </c>
      <c r="L112" s="64" t="str">
        <f>IF(F112&lt;&gt;"",IF(ISERROR(MATCH(F112,Hilfstabellen!$G$2:$G$56,0)),"X",""),"")</f>
        <v/>
      </c>
      <c r="M112" s="71"/>
      <c r="N112" s="122"/>
    </row>
    <row r="113" spans="1:14" x14ac:dyDescent="0.3">
      <c r="A113" s="62" t="str">
        <f>IF(OR(B113&lt;&gt;"",C113&lt;&gt;""),MAX($A$38:A112)+1,"")</f>
        <v/>
      </c>
      <c r="B113" s="63"/>
      <c r="C113" s="63"/>
      <c r="D113" s="64"/>
      <c r="E113" s="64"/>
      <c r="F113" s="65"/>
      <c r="G113" s="118">
        <f>VLOOKUP(F113,tbl_PLZ[],2,0)</f>
        <v>0</v>
      </c>
      <c r="H113" s="66"/>
      <c r="I113" s="71"/>
      <c r="J113" s="71" t="str">
        <f>IF(F113&lt;&gt;"",IF(ISERROR(MATCH(F113,Hilfstabellen!$G$2:$G$41,0)),"","X"),"")</f>
        <v/>
      </c>
      <c r="K113" s="71" t="str">
        <f>IF(F113&lt;&gt;"",IF(ISERROR(MATCH(F113,Hilfstabellen!$G$42:$G$55,0)),"","X"),"")</f>
        <v/>
      </c>
      <c r="L113" s="64" t="str">
        <f>IF(F113&lt;&gt;"",IF(ISERROR(MATCH(F113,Hilfstabellen!$G$2:$G$56,0)),"X",""),"")</f>
        <v/>
      </c>
      <c r="M113" s="71"/>
      <c r="N113" s="122"/>
    </row>
    <row r="114" spans="1:14" x14ac:dyDescent="0.3">
      <c r="A114" s="62" t="str">
        <f>IF(OR(B114&lt;&gt;"",C114&lt;&gt;""),MAX($A$38:A113)+1,"")</f>
        <v/>
      </c>
      <c r="B114" s="63"/>
      <c r="C114" s="63"/>
      <c r="D114" s="64"/>
      <c r="E114" s="64"/>
      <c r="F114" s="65"/>
      <c r="G114" s="118">
        <f>VLOOKUP(F114,tbl_PLZ[],2,0)</f>
        <v>0</v>
      </c>
      <c r="H114" s="66"/>
      <c r="I114" s="71"/>
      <c r="J114" s="71" t="str">
        <f>IF(F114&lt;&gt;"",IF(ISERROR(MATCH(F114,Hilfstabellen!$G$2:$G$41,0)),"","X"),"")</f>
        <v/>
      </c>
      <c r="K114" s="71" t="str">
        <f>IF(F114&lt;&gt;"",IF(ISERROR(MATCH(F114,Hilfstabellen!$G$42:$G$55,0)),"","X"),"")</f>
        <v/>
      </c>
      <c r="L114" s="64" t="str">
        <f>IF(F114&lt;&gt;"",IF(ISERROR(MATCH(F114,Hilfstabellen!$G$2:$G$56,0)),"X",""),"")</f>
        <v/>
      </c>
      <c r="M114" s="71"/>
      <c r="N114" s="122"/>
    </row>
    <row r="115" spans="1:14" x14ac:dyDescent="0.3">
      <c r="A115" s="62" t="str">
        <f>IF(OR(B115&lt;&gt;"",C115&lt;&gt;""),MAX($A$38:A114)+1,"")</f>
        <v/>
      </c>
      <c r="B115" s="63"/>
      <c r="C115" s="63"/>
      <c r="D115" s="64"/>
      <c r="E115" s="64"/>
      <c r="F115" s="65"/>
      <c r="G115" s="118">
        <f>VLOOKUP(F115,tbl_PLZ[],2,0)</f>
        <v>0</v>
      </c>
      <c r="H115" s="66"/>
      <c r="I115" s="71"/>
      <c r="J115" s="71" t="str">
        <f>IF(F115&lt;&gt;"",IF(ISERROR(MATCH(F115,Hilfstabellen!$G$2:$G$41,0)),"","X"),"")</f>
        <v/>
      </c>
      <c r="K115" s="71" t="str">
        <f>IF(F115&lt;&gt;"",IF(ISERROR(MATCH(F115,Hilfstabellen!$G$42:$G$55,0)),"","X"),"")</f>
        <v/>
      </c>
      <c r="L115" s="64" t="str">
        <f>IF(F115&lt;&gt;"",IF(ISERROR(MATCH(F115,Hilfstabellen!$G$2:$G$56,0)),"X",""),"")</f>
        <v/>
      </c>
      <c r="M115" s="71"/>
      <c r="N115" s="122"/>
    </row>
    <row r="116" spans="1:14" x14ac:dyDescent="0.3">
      <c r="A116" s="62" t="str">
        <f>IF(OR(B116&lt;&gt;"",C116&lt;&gt;""),MAX($A$38:A115)+1,"")</f>
        <v/>
      </c>
      <c r="B116" s="63"/>
      <c r="C116" s="63"/>
      <c r="D116" s="64"/>
      <c r="E116" s="64"/>
      <c r="F116" s="65"/>
      <c r="G116" s="118">
        <f>VLOOKUP(F116,tbl_PLZ[],2,0)</f>
        <v>0</v>
      </c>
      <c r="H116" s="66"/>
      <c r="I116" s="71"/>
      <c r="J116" s="71" t="str">
        <f>IF(F116&lt;&gt;"",IF(ISERROR(MATCH(F116,Hilfstabellen!$G$2:$G$41,0)),"","X"),"")</f>
        <v/>
      </c>
      <c r="K116" s="71" t="str">
        <f>IF(F116&lt;&gt;"",IF(ISERROR(MATCH(F116,Hilfstabellen!$G$42:$G$55,0)),"","X"),"")</f>
        <v/>
      </c>
      <c r="L116" s="64" t="str">
        <f>IF(F116&lt;&gt;"",IF(ISERROR(MATCH(F116,Hilfstabellen!$G$2:$G$56,0)),"X",""),"")</f>
        <v/>
      </c>
      <c r="M116" s="71"/>
      <c r="N116" s="122"/>
    </row>
    <row r="117" spans="1:14" x14ac:dyDescent="0.3">
      <c r="A117" s="62" t="str">
        <f>IF(OR(B117&lt;&gt;"",C117&lt;&gt;""),MAX($A$38:A116)+1,"")</f>
        <v/>
      </c>
      <c r="B117" s="63"/>
      <c r="C117" s="63"/>
      <c r="D117" s="64"/>
      <c r="E117" s="64"/>
      <c r="F117" s="65"/>
      <c r="G117" s="118">
        <f>VLOOKUP(F117,tbl_PLZ[],2,0)</f>
        <v>0</v>
      </c>
      <c r="H117" s="66"/>
      <c r="I117" s="71"/>
      <c r="J117" s="71" t="str">
        <f>IF(F117&lt;&gt;"",IF(ISERROR(MATCH(F117,Hilfstabellen!$G$2:$G$41,0)),"","X"),"")</f>
        <v/>
      </c>
      <c r="K117" s="71" t="str">
        <f>IF(F117&lt;&gt;"",IF(ISERROR(MATCH(F117,Hilfstabellen!$G$42:$G$55,0)),"","X"),"")</f>
        <v/>
      </c>
      <c r="L117" s="64" t="str">
        <f>IF(F117&lt;&gt;"",IF(ISERROR(MATCH(F117,Hilfstabellen!$G$2:$G$56,0)),"X",""),"")</f>
        <v/>
      </c>
      <c r="M117" s="71"/>
      <c r="N117" s="122"/>
    </row>
    <row r="118" spans="1:14" x14ac:dyDescent="0.3">
      <c r="A118" s="62" t="str">
        <f>IF(OR(B118&lt;&gt;"",C118&lt;&gt;""),MAX($A$38:A117)+1,"")</f>
        <v/>
      </c>
      <c r="B118" s="63"/>
      <c r="C118" s="63"/>
      <c r="D118" s="64"/>
      <c r="E118" s="64"/>
      <c r="F118" s="65"/>
      <c r="G118" s="118">
        <f>VLOOKUP(F118,tbl_PLZ[],2,0)</f>
        <v>0</v>
      </c>
      <c r="H118" s="66"/>
      <c r="I118" s="71"/>
      <c r="J118" s="71" t="str">
        <f>IF(F118&lt;&gt;"",IF(ISERROR(MATCH(F118,Hilfstabellen!$G$2:$G$41,0)),"","X"),"")</f>
        <v/>
      </c>
      <c r="K118" s="71" t="str">
        <f>IF(F118&lt;&gt;"",IF(ISERROR(MATCH(F118,Hilfstabellen!$G$42:$G$55,0)),"","X"),"")</f>
        <v/>
      </c>
      <c r="L118" s="64" t="str">
        <f>IF(F118&lt;&gt;"",IF(ISERROR(MATCH(F118,Hilfstabellen!$G$2:$G$56,0)),"X",""),"")</f>
        <v/>
      </c>
      <c r="M118" s="71"/>
      <c r="N118" s="122"/>
    </row>
    <row r="119" spans="1:14" x14ac:dyDescent="0.3">
      <c r="A119" s="62" t="str">
        <f>IF(OR(B119&lt;&gt;"",C119&lt;&gt;""),MAX($A$38:A118)+1,"")</f>
        <v/>
      </c>
      <c r="B119" s="63"/>
      <c r="C119" s="63"/>
      <c r="D119" s="64"/>
      <c r="E119" s="64"/>
      <c r="F119" s="65"/>
      <c r="G119" s="118">
        <f>VLOOKUP(F119,tbl_PLZ[],2,0)</f>
        <v>0</v>
      </c>
      <c r="H119" s="66"/>
      <c r="I119" s="71"/>
      <c r="J119" s="71" t="str">
        <f>IF(F119&lt;&gt;"",IF(ISERROR(MATCH(F119,Hilfstabellen!$G$2:$G$41,0)),"","X"),"")</f>
        <v/>
      </c>
      <c r="K119" s="71" t="str">
        <f>IF(F119&lt;&gt;"",IF(ISERROR(MATCH(F119,Hilfstabellen!$G$42:$G$55,0)),"","X"),"")</f>
        <v/>
      </c>
      <c r="L119" s="64" t="str">
        <f>IF(F119&lt;&gt;"",IF(ISERROR(MATCH(F119,Hilfstabellen!$G$2:$G$56,0)),"X",""),"")</f>
        <v/>
      </c>
      <c r="M119" s="71"/>
      <c r="N119" s="122"/>
    </row>
    <row r="120" spans="1:14" x14ac:dyDescent="0.3">
      <c r="A120" s="62" t="str">
        <f>IF(OR(B120&lt;&gt;"",C120&lt;&gt;""),MAX($A$38:A119)+1,"")</f>
        <v/>
      </c>
      <c r="B120" s="63"/>
      <c r="C120" s="63"/>
      <c r="D120" s="64"/>
      <c r="E120" s="64"/>
      <c r="F120" s="65"/>
      <c r="G120" s="118">
        <f>VLOOKUP(F120,tbl_PLZ[],2,0)</f>
        <v>0</v>
      </c>
      <c r="H120" s="66"/>
      <c r="I120" s="71"/>
      <c r="J120" s="71" t="str">
        <f>IF(F120&lt;&gt;"",IF(ISERROR(MATCH(F120,Hilfstabellen!$G$2:$G$41,0)),"","X"),"")</f>
        <v/>
      </c>
      <c r="K120" s="71" t="str">
        <f>IF(F120&lt;&gt;"",IF(ISERROR(MATCH(F120,Hilfstabellen!$G$42:$G$55,0)),"","X"),"")</f>
        <v/>
      </c>
      <c r="L120" s="64" t="str">
        <f>IF(F120&lt;&gt;"",IF(ISERROR(MATCH(F120,Hilfstabellen!$G$2:$G$56,0)),"X",""),"")</f>
        <v/>
      </c>
      <c r="M120" s="71"/>
      <c r="N120" s="122"/>
    </row>
    <row r="121" spans="1:14" x14ac:dyDescent="0.3">
      <c r="A121" s="62" t="str">
        <f>IF(OR(B121&lt;&gt;"",C121&lt;&gt;""),MAX($A$38:A120)+1,"")</f>
        <v/>
      </c>
      <c r="B121" s="63"/>
      <c r="C121" s="63"/>
      <c r="D121" s="64"/>
      <c r="E121" s="64"/>
      <c r="F121" s="65"/>
      <c r="G121" s="118">
        <f>VLOOKUP(F121,tbl_PLZ[],2,0)</f>
        <v>0</v>
      </c>
      <c r="H121" s="66"/>
      <c r="I121" s="71"/>
      <c r="J121" s="71" t="str">
        <f>IF(F121&lt;&gt;"",IF(ISERROR(MATCH(F121,Hilfstabellen!$G$2:$G$41,0)),"","X"),"")</f>
        <v/>
      </c>
      <c r="K121" s="71" t="str">
        <f>IF(F121&lt;&gt;"",IF(ISERROR(MATCH(F121,Hilfstabellen!$G$42:$G$55,0)),"","X"),"")</f>
        <v/>
      </c>
      <c r="L121" s="64" t="str">
        <f>IF(F121&lt;&gt;"",IF(ISERROR(MATCH(F121,Hilfstabellen!$G$2:$G$56,0)),"X",""),"")</f>
        <v/>
      </c>
      <c r="M121" s="71"/>
      <c r="N121" s="122"/>
    </row>
    <row r="122" spans="1:14" x14ac:dyDescent="0.3">
      <c r="A122" s="62" t="str">
        <f>IF(OR(B122&lt;&gt;"",C122&lt;&gt;""),MAX($A$38:A121)+1,"")</f>
        <v/>
      </c>
      <c r="B122" s="63"/>
      <c r="C122" s="63"/>
      <c r="D122" s="64"/>
      <c r="E122" s="64"/>
      <c r="F122" s="65"/>
      <c r="G122" s="118">
        <f>VLOOKUP(F122,tbl_PLZ[],2,0)</f>
        <v>0</v>
      </c>
      <c r="H122" s="66"/>
      <c r="I122" s="71"/>
      <c r="J122" s="71" t="str">
        <f>IF(F122&lt;&gt;"",IF(ISERROR(MATCH(F122,Hilfstabellen!$G$2:$G$41,0)),"","X"),"")</f>
        <v/>
      </c>
      <c r="K122" s="71" t="str">
        <f>IF(F122&lt;&gt;"",IF(ISERROR(MATCH(F122,Hilfstabellen!$G$42:$G$55,0)),"","X"),"")</f>
        <v/>
      </c>
      <c r="L122" s="64" t="str">
        <f>IF(F122&lt;&gt;"",IF(ISERROR(MATCH(F122,Hilfstabellen!$G$2:$G$56,0)),"X",""),"")</f>
        <v/>
      </c>
      <c r="M122" s="71"/>
      <c r="N122" s="122"/>
    </row>
    <row r="123" spans="1:14" x14ac:dyDescent="0.3">
      <c r="A123" s="62" t="str">
        <f>IF(OR(B123&lt;&gt;"",C123&lt;&gt;""),MAX($A$38:A122)+1,"")</f>
        <v/>
      </c>
      <c r="B123" s="63"/>
      <c r="C123" s="63"/>
      <c r="D123" s="64"/>
      <c r="E123" s="64"/>
      <c r="F123" s="65"/>
      <c r="G123" s="118">
        <f>VLOOKUP(F123,tbl_PLZ[],2,0)</f>
        <v>0</v>
      </c>
      <c r="H123" s="66"/>
      <c r="I123" s="71"/>
      <c r="J123" s="71" t="str">
        <f>IF(F123&lt;&gt;"",IF(ISERROR(MATCH(F123,Hilfstabellen!$G$2:$G$41,0)),"","X"),"")</f>
        <v/>
      </c>
      <c r="K123" s="71" t="str">
        <f>IF(F123&lt;&gt;"",IF(ISERROR(MATCH(F123,Hilfstabellen!$G$42:$G$55,0)),"","X"),"")</f>
        <v/>
      </c>
      <c r="L123" s="64" t="str">
        <f>IF(F123&lt;&gt;"",IF(ISERROR(MATCH(F123,Hilfstabellen!$G$2:$G$56,0)),"X",""),"")</f>
        <v/>
      </c>
      <c r="M123" s="71"/>
      <c r="N123" s="122"/>
    </row>
    <row r="124" spans="1:14" x14ac:dyDescent="0.3">
      <c r="A124" s="62" t="str">
        <f>IF(OR(B124&lt;&gt;"",C124&lt;&gt;""),MAX($A$38:A123)+1,"")</f>
        <v/>
      </c>
      <c r="B124" s="63"/>
      <c r="C124" s="63"/>
      <c r="D124" s="64"/>
      <c r="E124" s="64"/>
      <c r="F124" s="65"/>
      <c r="G124" s="118">
        <f>VLOOKUP(F124,tbl_PLZ[],2,0)</f>
        <v>0</v>
      </c>
      <c r="H124" s="66"/>
      <c r="I124" s="71"/>
      <c r="J124" s="71" t="str">
        <f>IF(F124&lt;&gt;"",IF(ISERROR(MATCH(F124,Hilfstabellen!$G$2:$G$41,0)),"","X"),"")</f>
        <v/>
      </c>
      <c r="K124" s="71" t="str">
        <f>IF(F124&lt;&gt;"",IF(ISERROR(MATCH(F124,Hilfstabellen!$G$42:$G$55,0)),"","X"),"")</f>
        <v/>
      </c>
      <c r="L124" s="64" t="str">
        <f>IF(F124&lt;&gt;"",IF(ISERROR(MATCH(F124,Hilfstabellen!$G$2:$G$56,0)),"X",""),"")</f>
        <v/>
      </c>
      <c r="M124" s="71"/>
      <c r="N124" s="122"/>
    </row>
    <row r="125" spans="1:14" x14ac:dyDescent="0.3">
      <c r="A125" s="62" t="str">
        <f>IF(OR(B125&lt;&gt;"",C125&lt;&gt;""),MAX($A$38:A124)+1,"")</f>
        <v/>
      </c>
      <c r="B125" s="63"/>
      <c r="C125" s="63"/>
      <c r="D125" s="64"/>
      <c r="E125" s="64"/>
      <c r="F125" s="65"/>
      <c r="G125" s="118">
        <f>VLOOKUP(F125,tbl_PLZ[],2,0)</f>
        <v>0</v>
      </c>
      <c r="H125" s="66"/>
      <c r="I125" s="71"/>
      <c r="J125" s="71" t="str">
        <f>IF(F125&lt;&gt;"",IF(ISERROR(MATCH(F125,Hilfstabellen!$G$2:$G$41,0)),"","X"),"")</f>
        <v/>
      </c>
      <c r="K125" s="71" t="str">
        <f>IF(F125&lt;&gt;"",IF(ISERROR(MATCH(F125,Hilfstabellen!$G$42:$G$55,0)),"","X"),"")</f>
        <v/>
      </c>
      <c r="L125" s="64" t="str">
        <f>IF(F125&lt;&gt;"",IF(ISERROR(MATCH(F125,Hilfstabellen!$G$2:$G$56,0)),"X",""),"")</f>
        <v/>
      </c>
      <c r="M125" s="71"/>
      <c r="N125" s="122"/>
    </row>
    <row r="126" spans="1:14" x14ac:dyDescent="0.3">
      <c r="A126" s="62" t="str">
        <f>IF(OR(B126&lt;&gt;"",C126&lt;&gt;""),MAX($A$38:A125)+1,"")</f>
        <v/>
      </c>
      <c r="B126" s="63"/>
      <c r="C126" s="63"/>
      <c r="D126" s="64"/>
      <c r="E126" s="64"/>
      <c r="F126" s="65"/>
      <c r="G126" s="118">
        <f>VLOOKUP(F126,tbl_PLZ[],2,0)</f>
        <v>0</v>
      </c>
      <c r="H126" s="66"/>
      <c r="I126" s="71"/>
      <c r="J126" s="71" t="str">
        <f>IF(F126&lt;&gt;"",IF(ISERROR(MATCH(F126,Hilfstabellen!$G$2:$G$41,0)),"","X"),"")</f>
        <v/>
      </c>
      <c r="K126" s="71" t="str">
        <f>IF(F126&lt;&gt;"",IF(ISERROR(MATCH(F126,Hilfstabellen!$G$42:$G$55,0)),"","X"),"")</f>
        <v/>
      </c>
      <c r="L126" s="64" t="str">
        <f>IF(F126&lt;&gt;"",IF(ISERROR(MATCH(F126,Hilfstabellen!$G$2:$G$56,0)),"X",""),"")</f>
        <v/>
      </c>
      <c r="M126" s="71"/>
      <c r="N126" s="122"/>
    </row>
    <row r="127" spans="1:14" x14ac:dyDescent="0.3">
      <c r="A127" s="62" t="str">
        <f>IF(OR(B127&lt;&gt;"",C127&lt;&gt;""),MAX($A$38:A126)+1,"")</f>
        <v/>
      </c>
      <c r="B127" s="63"/>
      <c r="C127" s="63"/>
      <c r="D127" s="64"/>
      <c r="E127" s="64"/>
      <c r="F127" s="65"/>
      <c r="G127" s="118">
        <f>VLOOKUP(F127,tbl_PLZ[],2,0)</f>
        <v>0</v>
      </c>
      <c r="H127" s="66"/>
      <c r="I127" s="71"/>
      <c r="J127" s="71" t="str">
        <f>IF(F127&lt;&gt;"",IF(ISERROR(MATCH(F127,Hilfstabellen!$G$2:$G$41,0)),"","X"),"")</f>
        <v/>
      </c>
      <c r="K127" s="71" t="str">
        <f>IF(F127&lt;&gt;"",IF(ISERROR(MATCH(F127,Hilfstabellen!$G$42:$G$55,0)),"","X"),"")</f>
        <v/>
      </c>
      <c r="L127" s="64" t="str">
        <f>IF(F127&lt;&gt;"",IF(ISERROR(MATCH(F127,Hilfstabellen!$G$2:$G$56,0)),"X",""),"")</f>
        <v/>
      </c>
      <c r="M127" s="71"/>
      <c r="N127" s="122"/>
    </row>
    <row r="128" spans="1:14" x14ac:dyDescent="0.3">
      <c r="A128" s="62" t="str">
        <f>IF(OR(B128&lt;&gt;"",C128&lt;&gt;""),MAX($A$38:A127)+1,"")</f>
        <v/>
      </c>
      <c r="B128" s="63"/>
      <c r="C128" s="63"/>
      <c r="D128" s="64"/>
      <c r="E128" s="64"/>
      <c r="F128" s="65"/>
      <c r="G128" s="118">
        <f>VLOOKUP(F128,tbl_PLZ[],2,0)</f>
        <v>0</v>
      </c>
      <c r="H128" s="66"/>
      <c r="I128" s="71"/>
      <c r="J128" s="71" t="str">
        <f>IF(F128&lt;&gt;"",IF(ISERROR(MATCH(F128,Hilfstabellen!$G$2:$G$41,0)),"","X"),"")</f>
        <v/>
      </c>
      <c r="K128" s="71" t="str">
        <f>IF(F128&lt;&gt;"",IF(ISERROR(MATCH(F128,Hilfstabellen!$G$42:$G$55,0)),"","X"),"")</f>
        <v/>
      </c>
      <c r="L128" s="64" t="str">
        <f>IF(F128&lt;&gt;"",IF(ISERROR(MATCH(F128,Hilfstabellen!$G$2:$G$56,0)),"X",""),"")</f>
        <v/>
      </c>
      <c r="M128" s="71"/>
      <c r="N128" s="122"/>
    </row>
    <row r="129" spans="1:14" x14ac:dyDescent="0.3">
      <c r="A129" s="62" t="str">
        <f>IF(OR(B129&lt;&gt;"",C129&lt;&gt;""),MAX($A$38:A128)+1,"")</f>
        <v/>
      </c>
      <c r="B129" s="63"/>
      <c r="C129" s="63"/>
      <c r="D129" s="64"/>
      <c r="E129" s="64"/>
      <c r="F129" s="65"/>
      <c r="G129" s="118">
        <f>VLOOKUP(F129,tbl_PLZ[],2,0)</f>
        <v>0</v>
      </c>
      <c r="H129" s="66"/>
      <c r="I129" s="71"/>
      <c r="J129" s="71" t="str">
        <f>IF(F129&lt;&gt;"",IF(ISERROR(MATCH(F129,Hilfstabellen!$G$2:$G$41,0)),"","X"),"")</f>
        <v/>
      </c>
      <c r="K129" s="71" t="str">
        <f>IF(F129&lt;&gt;"",IF(ISERROR(MATCH(F129,Hilfstabellen!$G$42:$G$55,0)),"","X"),"")</f>
        <v/>
      </c>
      <c r="L129" s="64" t="str">
        <f>IF(F129&lt;&gt;"",IF(ISERROR(MATCH(F129,Hilfstabellen!$G$2:$G$56,0)),"X",""),"")</f>
        <v/>
      </c>
      <c r="M129" s="71"/>
      <c r="N129" s="122"/>
    </row>
    <row r="130" spans="1:14" x14ac:dyDescent="0.3">
      <c r="A130" s="62" t="str">
        <f>IF(OR(B130&lt;&gt;"",C130&lt;&gt;""),MAX($A$38:A129)+1,"")</f>
        <v/>
      </c>
      <c r="B130" s="63"/>
      <c r="C130" s="63"/>
      <c r="D130" s="64"/>
      <c r="E130" s="64"/>
      <c r="F130" s="65"/>
      <c r="G130" s="118">
        <f>VLOOKUP(F130,tbl_PLZ[],2,0)</f>
        <v>0</v>
      </c>
      <c r="H130" s="66"/>
      <c r="I130" s="71"/>
      <c r="J130" s="71" t="str">
        <f>IF(F130&lt;&gt;"",IF(ISERROR(MATCH(F130,Hilfstabellen!$G$2:$G$41,0)),"","X"),"")</f>
        <v/>
      </c>
      <c r="K130" s="71" t="str">
        <f>IF(F130&lt;&gt;"",IF(ISERROR(MATCH(F130,Hilfstabellen!$G$42:$G$55,0)),"","X"),"")</f>
        <v/>
      </c>
      <c r="L130" s="64" t="str">
        <f>IF(F130&lt;&gt;"",IF(ISERROR(MATCH(F130,Hilfstabellen!$G$2:$G$56,0)),"X",""),"")</f>
        <v/>
      </c>
      <c r="M130" s="71"/>
      <c r="N130" s="122"/>
    </row>
    <row r="131" spans="1:14" x14ac:dyDescent="0.3">
      <c r="A131" s="62" t="str">
        <f>IF(OR(B131&lt;&gt;"",C131&lt;&gt;""),MAX($A$38:A130)+1,"")</f>
        <v/>
      </c>
      <c r="B131" s="63"/>
      <c r="C131" s="63"/>
      <c r="D131" s="64"/>
      <c r="E131" s="64"/>
      <c r="F131" s="65"/>
      <c r="G131" s="118">
        <f>VLOOKUP(F131,tbl_PLZ[],2,0)</f>
        <v>0</v>
      </c>
      <c r="H131" s="66"/>
      <c r="I131" s="71"/>
      <c r="J131" s="71" t="str">
        <f>IF(F131&lt;&gt;"",IF(ISERROR(MATCH(F131,Hilfstabellen!$G$2:$G$41,0)),"","X"),"")</f>
        <v/>
      </c>
      <c r="K131" s="71" t="str">
        <f>IF(F131&lt;&gt;"",IF(ISERROR(MATCH(F131,Hilfstabellen!$G$42:$G$55,0)),"","X"),"")</f>
        <v/>
      </c>
      <c r="L131" s="64" t="str">
        <f>IF(F131&lt;&gt;"",IF(ISERROR(MATCH(F131,Hilfstabellen!$G$2:$G$56,0)),"X",""),"")</f>
        <v/>
      </c>
      <c r="M131" s="71"/>
      <c r="N131" s="122"/>
    </row>
    <row r="132" spans="1:14" x14ac:dyDescent="0.3">
      <c r="A132" s="62" t="str">
        <f>IF(OR(B132&lt;&gt;"",C132&lt;&gt;""),MAX($A$38:A131)+1,"")</f>
        <v/>
      </c>
      <c r="B132" s="63"/>
      <c r="C132" s="63"/>
      <c r="D132" s="64"/>
      <c r="E132" s="64"/>
      <c r="F132" s="65"/>
      <c r="G132" s="118">
        <f>VLOOKUP(F132,tbl_PLZ[],2,0)</f>
        <v>0</v>
      </c>
      <c r="H132" s="66"/>
      <c r="I132" s="71"/>
      <c r="J132" s="71" t="str">
        <f>IF(F132&lt;&gt;"",IF(ISERROR(MATCH(F132,Hilfstabellen!$G$2:$G$41,0)),"","X"),"")</f>
        <v/>
      </c>
      <c r="K132" s="71" t="str">
        <f>IF(F132&lt;&gt;"",IF(ISERROR(MATCH(F132,Hilfstabellen!$G$42:$G$55,0)),"","X"),"")</f>
        <v/>
      </c>
      <c r="L132" s="64" t="str">
        <f>IF(F132&lt;&gt;"",IF(ISERROR(MATCH(F132,Hilfstabellen!$G$2:$G$56,0)),"X",""),"")</f>
        <v/>
      </c>
      <c r="M132" s="71"/>
      <c r="N132" s="122"/>
    </row>
    <row r="133" spans="1:14" x14ac:dyDescent="0.3">
      <c r="A133" s="62" t="str">
        <f>IF(OR(B133&lt;&gt;"",C133&lt;&gt;""),MAX($A$38:A132)+1,"")</f>
        <v/>
      </c>
      <c r="B133" s="63"/>
      <c r="C133" s="63"/>
      <c r="D133" s="64"/>
      <c r="E133" s="64"/>
      <c r="F133" s="65"/>
      <c r="G133" s="118">
        <f>VLOOKUP(F133,tbl_PLZ[],2,0)</f>
        <v>0</v>
      </c>
      <c r="H133" s="66"/>
      <c r="I133" s="71"/>
      <c r="J133" s="71" t="str">
        <f>IF(F133&lt;&gt;"",IF(ISERROR(MATCH(F133,Hilfstabellen!$G$2:$G$41,0)),"","X"),"")</f>
        <v/>
      </c>
      <c r="K133" s="71" t="str">
        <f>IF(F133&lt;&gt;"",IF(ISERROR(MATCH(F133,Hilfstabellen!$G$42:$G$55,0)),"","X"),"")</f>
        <v/>
      </c>
      <c r="L133" s="64" t="str">
        <f>IF(F133&lt;&gt;"",IF(ISERROR(MATCH(F133,Hilfstabellen!$G$2:$G$56,0)),"X",""),"")</f>
        <v/>
      </c>
      <c r="M133" s="71"/>
      <c r="N133" s="122"/>
    </row>
    <row r="134" spans="1:14" x14ac:dyDescent="0.3">
      <c r="A134" s="62" t="str">
        <f>IF(OR(B134&lt;&gt;"",C134&lt;&gt;""),MAX($A$38:A133)+1,"")</f>
        <v/>
      </c>
      <c r="B134" s="63"/>
      <c r="C134" s="63"/>
      <c r="D134" s="64"/>
      <c r="E134" s="64"/>
      <c r="F134" s="65"/>
      <c r="G134" s="118">
        <f>VLOOKUP(F134,tbl_PLZ[],2,0)</f>
        <v>0</v>
      </c>
      <c r="H134" s="66"/>
      <c r="I134" s="71"/>
      <c r="J134" s="71" t="str">
        <f>IF(F134&lt;&gt;"",IF(ISERROR(MATCH(F134,Hilfstabellen!$G$2:$G$41,0)),"","X"),"")</f>
        <v/>
      </c>
      <c r="K134" s="71" t="str">
        <f>IF(F134&lt;&gt;"",IF(ISERROR(MATCH(F134,Hilfstabellen!$G$42:$G$55,0)),"","X"),"")</f>
        <v/>
      </c>
      <c r="L134" s="64" t="str">
        <f>IF(F134&lt;&gt;"",IF(ISERROR(MATCH(F134,Hilfstabellen!$G$2:$G$56,0)),"X",""),"")</f>
        <v/>
      </c>
      <c r="M134" s="71"/>
      <c r="N134" s="122"/>
    </row>
    <row r="135" spans="1:14" x14ac:dyDescent="0.3">
      <c r="A135" s="62" t="str">
        <f>IF(OR(B135&lt;&gt;"",C135&lt;&gt;""),MAX($A$38:A134)+1,"")</f>
        <v/>
      </c>
      <c r="B135" s="63"/>
      <c r="C135" s="63"/>
      <c r="D135" s="64"/>
      <c r="E135" s="64"/>
      <c r="F135" s="65"/>
      <c r="G135" s="118">
        <f>VLOOKUP(F135,tbl_PLZ[],2,0)</f>
        <v>0</v>
      </c>
      <c r="H135" s="66"/>
      <c r="I135" s="71"/>
      <c r="J135" s="71" t="str">
        <f>IF(F135&lt;&gt;"",IF(ISERROR(MATCH(F135,Hilfstabellen!$G$2:$G$41,0)),"","X"),"")</f>
        <v/>
      </c>
      <c r="K135" s="71" t="str">
        <f>IF(F135&lt;&gt;"",IF(ISERROR(MATCH(F135,Hilfstabellen!$G$42:$G$55,0)),"","X"),"")</f>
        <v/>
      </c>
      <c r="L135" s="64" t="str">
        <f>IF(F135&lt;&gt;"",IF(ISERROR(MATCH(F135,Hilfstabellen!$G$2:$G$56,0)),"X",""),"")</f>
        <v/>
      </c>
      <c r="M135" s="71"/>
      <c r="N135" s="122"/>
    </row>
    <row r="136" spans="1:14" x14ac:dyDescent="0.3">
      <c r="A136" s="62" t="str">
        <f>IF(OR(B136&lt;&gt;"",C136&lt;&gt;""),MAX($A$38:A135)+1,"")</f>
        <v/>
      </c>
      <c r="B136" s="63"/>
      <c r="C136" s="63"/>
      <c r="D136" s="64"/>
      <c r="E136" s="64"/>
      <c r="F136" s="65"/>
      <c r="G136" s="118">
        <f>VLOOKUP(F136,tbl_PLZ[],2,0)</f>
        <v>0</v>
      </c>
      <c r="H136" s="66"/>
      <c r="I136" s="71"/>
      <c r="J136" s="71" t="str">
        <f>IF(F136&lt;&gt;"",IF(ISERROR(MATCH(F136,Hilfstabellen!$G$2:$G$41,0)),"","X"),"")</f>
        <v/>
      </c>
      <c r="K136" s="71" t="str">
        <f>IF(F136&lt;&gt;"",IF(ISERROR(MATCH(F136,Hilfstabellen!$G$42:$G$55,0)),"","X"),"")</f>
        <v/>
      </c>
      <c r="L136" s="64" t="str">
        <f>IF(F136&lt;&gt;"",IF(ISERROR(MATCH(F136,Hilfstabellen!$G$2:$G$56,0)),"X",""),"")</f>
        <v/>
      </c>
      <c r="M136" s="71"/>
      <c r="N136" s="122"/>
    </row>
    <row r="137" spans="1:14" x14ac:dyDescent="0.3">
      <c r="A137" s="62" t="str">
        <f>IF(OR(B137&lt;&gt;"",C137&lt;&gt;""),MAX($A$38:A136)+1,"")</f>
        <v/>
      </c>
      <c r="B137" s="63"/>
      <c r="C137" s="63"/>
      <c r="D137" s="64"/>
      <c r="E137" s="64"/>
      <c r="F137" s="65"/>
      <c r="G137" s="118">
        <f>VLOOKUP(F137,tbl_PLZ[],2,0)</f>
        <v>0</v>
      </c>
      <c r="H137" s="66"/>
      <c r="I137" s="71"/>
      <c r="J137" s="71" t="str">
        <f>IF(F137&lt;&gt;"",IF(ISERROR(MATCH(F137,Hilfstabellen!$G$2:$G$41,0)),"","X"),"")</f>
        <v/>
      </c>
      <c r="K137" s="71" t="str">
        <f>IF(F137&lt;&gt;"",IF(ISERROR(MATCH(F137,Hilfstabellen!$G$42:$G$55,0)),"","X"),"")</f>
        <v/>
      </c>
      <c r="L137" s="64" t="str">
        <f>IF(F137&lt;&gt;"",IF(ISERROR(MATCH(F137,Hilfstabellen!$G$2:$G$56,0)),"X",""),"")</f>
        <v/>
      </c>
      <c r="M137" s="71"/>
      <c r="N137" s="122"/>
    </row>
    <row r="138" spans="1:14" x14ac:dyDescent="0.3">
      <c r="A138" s="62" t="str">
        <f>IF(OR(B138&lt;&gt;"",C138&lt;&gt;""),MAX($A$38:A137)+1,"")</f>
        <v/>
      </c>
      <c r="B138" s="63"/>
      <c r="C138" s="63"/>
      <c r="D138" s="64"/>
      <c r="E138" s="64"/>
      <c r="F138" s="65"/>
      <c r="G138" s="118">
        <f>VLOOKUP(F138,tbl_PLZ[],2,0)</f>
        <v>0</v>
      </c>
      <c r="H138" s="66"/>
      <c r="I138" s="71"/>
      <c r="J138" s="71" t="str">
        <f>IF(F138&lt;&gt;"",IF(ISERROR(MATCH(F138,Hilfstabellen!$G$2:$G$41,0)),"","X"),"")</f>
        <v/>
      </c>
      <c r="K138" s="71" t="str">
        <f>IF(F138&lt;&gt;"",IF(ISERROR(MATCH(F138,Hilfstabellen!$G$42:$G$55,0)),"","X"),"")</f>
        <v/>
      </c>
      <c r="L138" s="64" t="str">
        <f>IF(F138&lt;&gt;"",IF(ISERROR(MATCH(F138,Hilfstabellen!$G$2:$G$56,0)),"X",""),"")</f>
        <v/>
      </c>
      <c r="M138" s="71"/>
      <c r="N138" s="122"/>
    </row>
    <row r="139" spans="1:14" x14ac:dyDescent="0.3">
      <c r="A139" s="62" t="str">
        <f>IF(OR(B139&lt;&gt;"",C139&lt;&gt;""),MAX($A$38:A138)+1,"")</f>
        <v/>
      </c>
      <c r="B139" s="63"/>
      <c r="C139" s="63"/>
      <c r="D139" s="64"/>
      <c r="E139" s="64"/>
      <c r="F139" s="65"/>
      <c r="G139" s="118">
        <f>VLOOKUP(F139,tbl_PLZ[],2,0)</f>
        <v>0</v>
      </c>
      <c r="H139" s="66"/>
      <c r="I139" s="71"/>
      <c r="J139" s="71" t="str">
        <f>IF(F139&lt;&gt;"",IF(ISERROR(MATCH(F139,Hilfstabellen!$G$2:$G$41,0)),"","X"),"")</f>
        <v/>
      </c>
      <c r="K139" s="71" t="str">
        <f>IF(F139&lt;&gt;"",IF(ISERROR(MATCH(F139,Hilfstabellen!$G$42:$G$55,0)),"","X"),"")</f>
        <v/>
      </c>
      <c r="L139" s="64" t="str">
        <f>IF(F139&lt;&gt;"",IF(ISERROR(MATCH(F139,Hilfstabellen!$G$2:$G$56,0)),"X",""),"")</f>
        <v/>
      </c>
      <c r="M139" s="71"/>
      <c r="N139" s="122"/>
    </row>
    <row r="140" spans="1:14" x14ac:dyDescent="0.3">
      <c r="A140" s="62" t="str">
        <f>IF(OR(B140&lt;&gt;"",C140&lt;&gt;""),MAX($A$38:A139)+1,"")</f>
        <v/>
      </c>
      <c r="B140" s="63"/>
      <c r="C140" s="63"/>
      <c r="D140" s="64"/>
      <c r="E140" s="64"/>
      <c r="F140" s="65"/>
      <c r="G140" s="118">
        <f>VLOOKUP(F140,tbl_PLZ[],2,0)</f>
        <v>0</v>
      </c>
      <c r="H140" s="66"/>
      <c r="I140" s="71"/>
      <c r="J140" s="71" t="str">
        <f>IF(F140&lt;&gt;"",IF(ISERROR(MATCH(F140,Hilfstabellen!$G$2:$G$41,0)),"","X"),"")</f>
        <v/>
      </c>
      <c r="K140" s="71" t="str">
        <f>IF(F140&lt;&gt;"",IF(ISERROR(MATCH(F140,Hilfstabellen!$G$42:$G$55,0)),"","X"),"")</f>
        <v/>
      </c>
      <c r="L140" s="64" t="str">
        <f>IF(F140&lt;&gt;"",IF(ISERROR(MATCH(F140,Hilfstabellen!$G$2:$G$56,0)),"X",""),"")</f>
        <v/>
      </c>
      <c r="M140" s="71"/>
      <c r="N140" s="122"/>
    </row>
    <row r="141" spans="1:14" x14ac:dyDescent="0.3">
      <c r="A141" s="62" t="str">
        <f>IF(OR(B141&lt;&gt;"",C141&lt;&gt;""),MAX($A$38:A140)+1,"")</f>
        <v/>
      </c>
      <c r="B141" s="63"/>
      <c r="C141" s="63"/>
      <c r="D141" s="64"/>
      <c r="E141" s="64"/>
      <c r="F141" s="65"/>
      <c r="G141" s="118">
        <f>VLOOKUP(F141,tbl_PLZ[],2,0)</f>
        <v>0</v>
      </c>
      <c r="H141" s="66"/>
      <c r="I141" s="71"/>
      <c r="J141" s="71" t="str">
        <f>IF(F141&lt;&gt;"",IF(ISERROR(MATCH(F141,Hilfstabellen!$G$2:$G$41,0)),"","X"),"")</f>
        <v/>
      </c>
      <c r="K141" s="71" t="str">
        <f>IF(F141&lt;&gt;"",IF(ISERROR(MATCH(F141,Hilfstabellen!$G$42:$G$55,0)),"","X"),"")</f>
        <v/>
      </c>
      <c r="L141" s="64" t="str">
        <f>IF(F141&lt;&gt;"",IF(ISERROR(MATCH(F141,Hilfstabellen!$G$2:$G$56,0)),"X",""),"")</f>
        <v/>
      </c>
      <c r="M141" s="71"/>
      <c r="N141" s="122"/>
    </row>
    <row r="142" spans="1:14" x14ac:dyDescent="0.3">
      <c r="A142" s="62" t="str">
        <f>IF(OR(B142&lt;&gt;"",C142&lt;&gt;""),MAX($A$38:A141)+1,"")</f>
        <v/>
      </c>
      <c r="B142" s="63"/>
      <c r="C142" s="63"/>
      <c r="D142" s="64"/>
      <c r="E142" s="64"/>
      <c r="F142" s="65"/>
      <c r="G142" s="118">
        <f>VLOOKUP(F142,tbl_PLZ[],2,0)</f>
        <v>0</v>
      </c>
      <c r="H142" s="66"/>
      <c r="I142" s="71"/>
      <c r="J142" s="71" t="str">
        <f>IF(F142&lt;&gt;"",IF(ISERROR(MATCH(F142,Hilfstabellen!$G$2:$G$41,0)),"","X"),"")</f>
        <v/>
      </c>
      <c r="K142" s="71" t="str">
        <f>IF(F142&lt;&gt;"",IF(ISERROR(MATCH(F142,Hilfstabellen!$G$42:$G$55,0)),"","X"),"")</f>
        <v/>
      </c>
      <c r="L142" s="64" t="str">
        <f>IF(F142&lt;&gt;"",IF(ISERROR(MATCH(F142,Hilfstabellen!$G$2:$G$56,0)),"X",""),"")</f>
        <v/>
      </c>
      <c r="M142" s="71"/>
      <c r="N142" s="122"/>
    </row>
    <row r="143" spans="1:14" x14ac:dyDescent="0.3">
      <c r="A143" s="62" t="str">
        <f>IF(OR(B143&lt;&gt;"",C143&lt;&gt;""),MAX($A$38:A142)+1,"")</f>
        <v/>
      </c>
      <c r="B143" s="63"/>
      <c r="C143" s="63"/>
      <c r="D143" s="64"/>
      <c r="E143" s="64"/>
      <c r="F143" s="65"/>
      <c r="G143" s="118">
        <f>VLOOKUP(F143,tbl_PLZ[],2,0)</f>
        <v>0</v>
      </c>
      <c r="H143" s="66"/>
      <c r="I143" s="71"/>
      <c r="J143" s="71" t="str">
        <f>IF(F143&lt;&gt;"",IF(ISERROR(MATCH(F143,Hilfstabellen!$G$2:$G$41,0)),"","X"),"")</f>
        <v/>
      </c>
      <c r="K143" s="71" t="str">
        <f>IF(F143&lt;&gt;"",IF(ISERROR(MATCH(F143,Hilfstabellen!$G$42:$G$55,0)),"","X"),"")</f>
        <v/>
      </c>
      <c r="L143" s="64" t="str">
        <f>IF(F143&lt;&gt;"",IF(ISERROR(MATCH(F143,Hilfstabellen!$G$2:$G$56,0)),"X",""),"")</f>
        <v/>
      </c>
      <c r="M143" s="71"/>
      <c r="N143" s="122"/>
    </row>
    <row r="144" spans="1:14" x14ac:dyDescent="0.3">
      <c r="A144" s="62" t="str">
        <f>IF(OR(B144&lt;&gt;"",C144&lt;&gt;""),MAX($A$38:A143)+1,"")</f>
        <v/>
      </c>
      <c r="B144" s="63"/>
      <c r="C144" s="63"/>
      <c r="D144" s="64"/>
      <c r="E144" s="64"/>
      <c r="F144" s="65"/>
      <c r="G144" s="118">
        <f>VLOOKUP(F144,tbl_PLZ[],2,0)</f>
        <v>0</v>
      </c>
      <c r="H144" s="66"/>
      <c r="I144" s="71"/>
      <c r="J144" s="71" t="str">
        <f>IF(F144&lt;&gt;"",IF(ISERROR(MATCH(F144,Hilfstabellen!$G$2:$G$41,0)),"","X"),"")</f>
        <v/>
      </c>
      <c r="K144" s="71" t="str">
        <f>IF(F144&lt;&gt;"",IF(ISERROR(MATCH(F144,Hilfstabellen!$G$42:$G$55,0)),"","X"),"")</f>
        <v/>
      </c>
      <c r="L144" s="64" t="str">
        <f>IF(F144&lt;&gt;"",IF(ISERROR(MATCH(F144,Hilfstabellen!$G$2:$G$56,0)),"X",""),"")</f>
        <v/>
      </c>
      <c r="M144" s="71"/>
      <c r="N144" s="122"/>
    </row>
    <row r="145" spans="1:14" x14ac:dyDescent="0.3">
      <c r="A145" s="62" t="str">
        <f>IF(OR(B145&lt;&gt;"",C145&lt;&gt;""),MAX($A$38:A144)+1,"")</f>
        <v/>
      </c>
      <c r="B145" s="63"/>
      <c r="C145" s="63"/>
      <c r="D145" s="64"/>
      <c r="E145" s="64"/>
      <c r="F145" s="65"/>
      <c r="G145" s="118">
        <f>VLOOKUP(F145,tbl_PLZ[],2,0)</f>
        <v>0</v>
      </c>
      <c r="H145" s="66"/>
      <c r="I145" s="71"/>
      <c r="J145" s="71" t="str">
        <f>IF(F145&lt;&gt;"",IF(ISERROR(MATCH(F145,Hilfstabellen!$G$2:$G$41,0)),"","X"),"")</f>
        <v/>
      </c>
      <c r="K145" s="71" t="str">
        <f>IF(F145&lt;&gt;"",IF(ISERROR(MATCH(F145,Hilfstabellen!$G$42:$G$55,0)),"","X"),"")</f>
        <v/>
      </c>
      <c r="L145" s="64" t="str">
        <f>IF(F145&lt;&gt;"",IF(ISERROR(MATCH(F145,Hilfstabellen!$G$2:$G$56,0)),"X",""),"")</f>
        <v/>
      </c>
      <c r="M145" s="71"/>
      <c r="N145" s="122"/>
    </row>
    <row r="146" spans="1:14" x14ac:dyDescent="0.3">
      <c r="A146" s="62" t="str">
        <f>IF(OR(B146&lt;&gt;"",C146&lt;&gt;""),MAX($A$38:A145)+1,"")</f>
        <v/>
      </c>
      <c r="B146" s="63"/>
      <c r="C146" s="63"/>
      <c r="D146" s="64"/>
      <c r="E146" s="64"/>
      <c r="F146" s="65"/>
      <c r="G146" s="118">
        <f>VLOOKUP(F146,tbl_PLZ[],2,0)</f>
        <v>0</v>
      </c>
      <c r="H146" s="66"/>
      <c r="I146" s="71"/>
      <c r="J146" s="71" t="str">
        <f>IF(F146&lt;&gt;"",IF(ISERROR(MATCH(F146,Hilfstabellen!$G$2:$G$41,0)),"","X"),"")</f>
        <v/>
      </c>
      <c r="K146" s="71" t="str">
        <f>IF(F146&lt;&gt;"",IF(ISERROR(MATCH(F146,Hilfstabellen!$G$42:$G$55,0)),"","X"),"")</f>
        <v/>
      </c>
      <c r="L146" s="64" t="str">
        <f>IF(F146&lt;&gt;"",IF(ISERROR(MATCH(F146,Hilfstabellen!$G$2:$G$56,0)),"X",""),"")</f>
        <v/>
      </c>
      <c r="M146" s="71"/>
      <c r="N146" s="122"/>
    </row>
    <row r="147" spans="1:14" x14ac:dyDescent="0.3">
      <c r="A147" s="62" t="str">
        <f>IF(OR(B147&lt;&gt;"",C147&lt;&gt;""),MAX($A$38:A146)+1,"")</f>
        <v/>
      </c>
      <c r="B147" s="63"/>
      <c r="C147" s="63"/>
      <c r="D147" s="64"/>
      <c r="E147" s="64"/>
      <c r="F147" s="65"/>
      <c r="G147" s="118">
        <f>VLOOKUP(F147,tbl_PLZ[],2,0)</f>
        <v>0</v>
      </c>
      <c r="H147" s="66"/>
      <c r="I147" s="71"/>
      <c r="J147" s="71" t="str">
        <f>IF(F147&lt;&gt;"",IF(ISERROR(MATCH(F147,Hilfstabellen!$G$2:$G$41,0)),"","X"),"")</f>
        <v/>
      </c>
      <c r="K147" s="71" t="str">
        <f>IF(F147&lt;&gt;"",IF(ISERROR(MATCH(F147,Hilfstabellen!$G$42:$G$55,0)),"","X"),"")</f>
        <v/>
      </c>
      <c r="L147" s="64" t="str">
        <f>IF(F147&lt;&gt;"",IF(ISERROR(MATCH(F147,Hilfstabellen!$G$2:$G$56,0)),"X",""),"")</f>
        <v/>
      </c>
      <c r="M147" s="71"/>
      <c r="N147" s="122"/>
    </row>
    <row r="148" spans="1:14" x14ac:dyDescent="0.3">
      <c r="A148" s="62" t="str">
        <f>IF(OR(B148&lt;&gt;"",C148&lt;&gt;""),MAX($A$38:A147)+1,"")</f>
        <v/>
      </c>
      <c r="B148" s="63"/>
      <c r="C148" s="63"/>
      <c r="D148" s="64"/>
      <c r="E148" s="64"/>
      <c r="F148" s="65"/>
      <c r="G148" s="118">
        <f>VLOOKUP(F148,tbl_PLZ[],2,0)</f>
        <v>0</v>
      </c>
      <c r="H148" s="66"/>
      <c r="I148" s="71"/>
      <c r="J148" s="71" t="str">
        <f>IF(F148&lt;&gt;"",IF(ISERROR(MATCH(F148,Hilfstabellen!$G$2:$G$41,0)),"","X"),"")</f>
        <v/>
      </c>
      <c r="K148" s="71" t="str">
        <f>IF(F148&lt;&gt;"",IF(ISERROR(MATCH(F148,Hilfstabellen!$G$42:$G$55,0)),"","X"),"")</f>
        <v/>
      </c>
      <c r="L148" s="64" t="str">
        <f>IF(F148&lt;&gt;"",IF(ISERROR(MATCH(F148,Hilfstabellen!$G$2:$G$56,0)),"X",""),"")</f>
        <v/>
      </c>
      <c r="M148" s="71"/>
      <c r="N148" s="122"/>
    </row>
    <row r="149" spans="1:14" x14ac:dyDescent="0.3">
      <c r="A149" s="62" t="str">
        <f>IF(OR(B149&lt;&gt;"",C149&lt;&gt;""),MAX($A$38:A148)+1,"")</f>
        <v/>
      </c>
      <c r="B149" s="63"/>
      <c r="C149" s="63"/>
      <c r="D149" s="64"/>
      <c r="E149" s="64"/>
      <c r="F149" s="65"/>
      <c r="G149" s="118">
        <f>VLOOKUP(F149,tbl_PLZ[],2,0)</f>
        <v>0</v>
      </c>
      <c r="H149" s="66"/>
      <c r="I149" s="71"/>
      <c r="J149" s="71" t="str">
        <f>IF(F149&lt;&gt;"",IF(ISERROR(MATCH(F149,Hilfstabellen!$G$2:$G$41,0)),"","X"),"")</f>
        <v/>
      </c>
      <c r="K149" s="71" t="str">
        <f>IF(F149&lt;&gt;"",IF(ISERROR(MATCH(F149,Hilfstabellen!$G$42:$G$55,0)),"","X"),"")</f>
        <v/>
      </c>
      <c r="L149" s="64" t="str">
        <f>IF(F149&lt;&gt;"",IF(ISERROR(MATCH(F149,Hilfstabellen!$G$2:$G$56,0)),"X",""),"")</f>
        <v/>
      </c>
      <c r="M149" s="71"/>
      <c r="N149" s="122"/>
    </row>
    <row r="150" spans="1:14" x14ac:dyDescent="0.3">
      <c r="A150" s="62" t="str">
        <f>IF(OR(B150&lt;&gt;"",C150&lt;&gt;""),MAX($A$38:A149)+1,"")</f>
        <v/>
      </c>
      <c r="B150" s="63"/>
      <c r="C150" s="63"/>
      <c r="D150" s="64"/>
      <c r="E150" s="64"/>
      <c r="F150" s="65"/>
      <c r="G150" s="118">
        <f>VLOOKUP(F150,tbl_PLZ[],2,0)</f>
        <v>0</v>
      </c>
      <c r="H150" s="66"/>
      <c r="I150" s="71"/>
      <c r="J150" s="71" t="str">
        <f>IF(F150&lt;&gt;"",IF(ISERROR(MATCH(F150,Hilfstabellen!$G$2:$G$41,0)),"","X"),"")</f>
        <v/>
      </c>
      <c r="K150" s="71" t="str">
        <f>IF(F150&lt;&gt;"",IF(ISERROR(MATCH(F150,Hilfstabellen!$G$42:$G$55,0)),"","X"),"")</f>
        <v/>
      </c>
      <c r="L150" s="64" t="str">
        <f>IF(F150&lt;&gt;"",IF(ISERROR(MATCH(F150,Hilfstabellen!$G$2:$G$56,0)),"X",""),"")</f>
        <v/>
      </c>
      <c r="M150" s="71"/>
      <c r="N150" s="122"/>
    </row>
    <row r="151" spans="1:14" x14ac:dyDescent="0.3">
      <c r="A151" s="62" t="str">
        <f>IF(OR(B151&lt;&gt;"",C151&lt;&gt;""),MAX($A$38:A150)+1,"")</f>
        <v/>
      </c>
      <c r="B151" s="63"/>
      <c r="C151" s="63"/>
      <c r="D151" s="64"/>
      <c r="E151" s="64"/>
      <c r="F151" s="65"/>
      <c r="G151" s="118">
        <f>VLOOKUP(F151,tbl_PLZ[],2,0)</f>
        <v>0</v>
      </c>
      <c r="H151" s="66"/>
      <c r="I151" s="71"/>
      <c r="J151" s="71" t="str">
        <f>IF(F151&lt;&gt;"",IF(ISERROR(MATCH(F151,Hilfstabellen!$G$2:$G$41,0)),"","X"),"")</f>
        <v/>
      </c>
      <c r="K151" s="71" t="str">
        <f>IF(F151&lt;&gt;"",IF(ISERROR(MATCH(F151,Hilfstabellen!$G$42:$G$55,0)),"","X"),"")</f>
        <v/>
      </c>
      <c r="L151" s="64" t="str">
        <f>IF(F151&lt;&gt;"",IF(ISERROR(MATCH(F151,Hilfstabellen!$G$2:$G$56,0)),"X",""),"")</f>
        <v/>
      </c>
      <c r="M151" s="71"/>
      <c r="N151" s="122"/>
    </row>
    <row r="152" spans="1:14" x14ac:dyDescent="0.3">
      <c r="A152" s="62" t="str">
        <f>IF(OR(B152&lt;&gt;"",C152&lt;&gt;""),MAX($A$38:A151)+1,"")</f>
        <v/>
      </c>
      <c r="B152" s="63"/>
      <c r="C152" s="63"/>
      <c r="D152" s="64"/>
      <c r="E152" s="64"/>
      <c r="F152" s="65"/>
      <c r="G152" s="118">
        <f>VLOOKUP(F152,tbl_PLZ[],2,0)</f>
        <v>0</v>
      </c>
      <c r="H152" s="66"/>
      <c r="I152" s="71"/>
      <c r="J152" s="71" t="str">
        <f>IF(F152&lt;&gt;"",IF(ISERROR(MATCH(F152,Hilfstabellen!$G$2:$G$41,0)),"","X"),"")</f>
        <v/>
      </c>
      <c r="K152" s="71" t="str">
        <f>IF(F152&lt;&gt;"",IF(ISERROR(MATCH(F152,Hilfstabellen!$G$42:$G$55,0)),"","X"),"")</f>
        <v/>
      </c>
      <c r="L152" s="64" t="str">
        <f>IF(F152&lt;&gt;"",IF(ISERROR(MATCH(F152,Hilfstabellen!$G$2:$G$56,0)),"X",""),"")</f>
        <v/>
      </c>
      <c r="M152" s="71"/>
      <c r="N152" s="122"/>
    </row>
    <row r="153" spans="1:14" x14ac:dyDescent="0.3">
      <c r="A153" s="62" t="str">
        <f>IF(OR(B153&lt;&gt;"",C153&lt;&gt;""),MAX($A$38:A152)+1,"")</f>
        <v/>
      </c>
      <c r="B153" s="63"/>
      <c r="C153" s="63"/>
      <c r="D153" s="64"/>
      <c r="E153" s="64"/>
      <c r="F153" s="65"/>
      <c r="G153" s="118">
        <f>VLOOKUP(F153,tbl_PLZ[],2,0)</f>
        <v>0</v>
      </c>
      <c r="H153" s="66"/>
      <c r="I153" s="71"/>
      <c r="J153" s="71" t="str">
        <f>IF(F153&lt;&gt;"",IF(ISERROR(MATCH(F153,Hilfstabellen!$G$2:$G$41,0)),"","X"),"")</f>
        <v/>
      </c>
      <c r="K153" s="71" t="str">
        <f>IF(F153&lt;&gt;"",IF(ISERROR(MATCH(F153,Hilfstabellen!$G$42:$G$55,0)),"","X"),"")</f>
        <v/>
      </c>
      <c r="L153" s="64" t="str">
        <f>IF(F153&lt;&gt;"",IF(ISERROR(MATCH(F153,Hilfstabellen!$G$2:$G$56,0)),"X",""),"")</f>
        <v/>
      </c>
      <c r="M153" s="71"/>
      <c r="N153" s="122"/>
    </row>
    <row r="154" spans="1:14" x14ac:dyDescent="0.3">
      <c r="A154" s="62" t="str">
        <f>IF(OR(B154&lt;&gt;"",C154&lt;&gt;""),MAX($A$38:A153)+1,"")</f>
        <v/>
      </c>
      <c r="B154" s="63"/>
      <c r="C154" s="63"/>
      <c r="D154" s="64"/>
      <c r="E154" s="64"/>
      <c r="F154" s="65"/>
      <c r="G154" s="118">
        <f>VLOOKUP(F154,tbl_PLZ[],2,0)</f>
        <v>0</v>
      </c>
      <c r="H154" s="66"/>
      <c r="I154" s="71"/>
      <c r="J154" s="71" t="str">
        <f>IF(F154&lt;&gt;"",IF(ISERROR(MATCH(F154,Hilfstabellen!$G$2:$G$41,0)),"","X"),"")</f>
        <v/>
      </c>
      <c r="K154" s="71" t="str">
        <f>IF(F154&lt;&gt;"",IF(ISERROR(MATCH(F154,Hilfstabellen!$G$42:$G$55,0)),"","X"),"")</f>
        <v/>
      </c>
      <c r="L154" s="64" t="str">
        <f>IF(F154&lt;&gt;"",IF(ISERROR(MATCH(F154,Hilfstabellen!$G$2:$G$56,0)),"X",""),"")</f>
        <v/>
      </c>
      <c r="M154" s="71"/>
      <c r="N154" s="122"/>
    </row>
    <row r="155" spans="1:14" x14ac:dyDescent="0.3">
      <c r="A155" s="62" t="str">
        <f>IF(OR(B155&lt;&gt;"",C155&lt;&gt;""),MAX($A$38:A154)+1,"")</f>
        <v/>
      </c>
      <c r="B155" s="63"/>
      <c r="C155" s="63"/>
      <c r="D155" s="64"/>
      <c r="E155" s="64"/>
      <c r="F155" s="65"/>
      <c r="G155" s="118">
        <f>VLOOKUP(F155,tbl_PLZ[],2,0)</f>
        <v>0</v>
      </c>
      <c r="H155" s="66"/>
      <c r="I155" s="71"/>
      <c r="J155" s="71" t="str">
        <f>IF(F155&lt;&gt;"",IF(ISERROR(MATCH(F155,Hilfstabellen!$G$2:$G$41,0)),"","X"),"")</f>
        <v/>
      </c>
      <c r="K155" s="71" t="str">
        <f>IF(F155&lt;&gt;"",IF(ISERROR(MATCH(F155,Hilfstabellen!$G$42:$G$55,0)),"","X"),"")</f>
        <v/>
      </c>
      <c r="L155" s="64" t="str">
        <f>IF(F155&lt;&gt;"",IF(ISERROR(MATCH(F155,Hilfstabellen!$G$2:$G$56,0)),"X",""),"")</f>
        <v/>
      </c>
      <c r="M155" s="71"/>
      <c r="N155" s="122"/>
    </row>
    <row r="156" spans="1:14" x14ac:dyDescent="0.3">
      <c r="A156" s="62" t="str">
        <f>IF(OR(B156&lt;&gt;"",C156&lt;&gt;""),MAX($A$38:A155)+1,"")</f>
        <v/>
      </c>
      <c r="B156" s="63"/>
      <c r="C156" s="63"/>
      <c r="D156" s="64"/>
      <c r="E156" s="64"/>
      <c r="F156" s="65"/>
      <c r="G156" s="118">
        <f>VLOOKUP(F156,tbl_PLZ[],2,0)</f>
        <v>0</v>
      </c>
      <c r="H156" s="66"/>
      <c r="I156" s="71"/>
      <c r="J156" s="71" t="str">
        <f>IF(F156&lt;&gt;"",IF(ISERROR(MATCH(F156,Hilfstabellen!$G$2:$G$41,0)),"","X"),"")</f>
        <v/>
      </c>
      <c r="K156" s="71" t="str">
        <f>IF(F156&lt;&gt;"",IF(ISERROR(MATCH(F156,Hilfstabellen!$G$42:$G$55,0)),"","X"),"")</f>
        <v/>
      </c>
      <c r="L156" s="64" t="str">
        <f>IF(F156&lt;&gt;"",IF(ISERROR(MATCH(F156,Hilfstabellen!$G$2:$G$56,0)),"X",""),"")</f>
        <v/>
      </c>
      <c r="M156" s="71"/>
      <c r="N156" s="122"/>
    </row>
    <row r="157" spans="1:14" x14ac:dyDescent="0.3">
      <c r="A157" s="62" t="str">
        <f>IF(OR(B157&lt;&gt;"",C157&lt;&gt;""),MAX($A$38:A156)+1,"")</f>
        <v/>
      </c>
      <c r="B157" s="63"/>
      <c r="C157" s="63"/>
      <c r="D157" s="64"/>
      <c r="E157" s="64"/>
      <c r="F157" s="65"/>
      <c r="G157" s="118">
        <f>VLOOKUP(F157,tbl_PLZ[],2,0)</f>
        <v>0</v>
      </c>
      <c r="H157" s="66"/>
      <c r="I157" s="71"/>
      <c r="J157" s="71" t="str">
        <f>IF(F157&lt;&gt;"",IF(ISERROR(MATCH(F157,Hilfstabellen!$G$2:$G$41,0)),"","X"),"")</f>
        <v/>
      </c>
      <c r="K157" s="71" t="str">
        <f>IF(F157&lt;&gt;"",IF(ISERROR(MATCH(F157,Hilfstabellen!$G$42:$G$55,0)),"","X"),"")</f>
        <v/>
      </c>
      <c r="L157" s="64" t="str">
        <f>IF(F157&lt;&gt;"",IF(ISERROR(MATCH(F157,Hilfstabellen!$G$2:$G$56,0)),"X",""),"")</f>
        <v/>
      </c>
      <c r="M157" s="71"/>
      <c r="N157" s="122"/>
    </row>
    <row r="158" spans="1:14" x14ac:dyDescent="0.3">
      <c r="A158" s="62" t="str">
        <f>IF(OR(B158&lt;&gt;"",C158&lt;&gt;""),MAX($A$38:A157)+1,"")</f>
        <v/>
      </c>
      <c r="B158" s="63"/>
      <c r="C158" s="63"/>
      <c r="D158" s="64"/>
      <c r="E158" s="64"/>
      <c r="F158" s="65"/>
      <c r="G158" s="118">
        <f>VLOOKUP(F158,tbl_PLZ[],2,0)</f>
        <v>0</v>
      </c>
      <c r="H158" s="66"/>
      <c r="I158" s="71"/>
      <c r="J158" s="71" t="str">
        <f>IF(F158&lt;&gt;"",IF(ISERROR(MATCH(F158,Hilfstabellen!$G$2:$G$41,0)),"","X"),"")</f>
        <v/>
      </c>
      <c r="K158" s="71" t="str">
        <f>IF(F158&lt;&gt;"",IF(ISERROR(MATCH(F158,Hilfstabellen!$G$42:$G$55,0)),"","X"),"")</f>
        <v/>
      </c>
      <c r="L158" s="64" t="str">
        <f>IF(F158&lt;&gt;"",IF(ISERROR(MATCH(F158,Hilfstabellen!$G$2:$G$56,0)),"X",""),"")</f>
        <v/>
      </c>
      <c r="M158" s="71"/>
      <c r="N158" s="122"/>
    </row>
    <row r="159" spans="1:14" ht="17.25" customHeight="1" x14ac:dyDescent="0.3">
      <c r="A159" s="184" t="s">
        <v>114</v>
      </c>
      <c r="B159" s="185"/>
      <c r="C159" s="186"/>
      <c r="D159" s="72">
        <f>COUNT(A39:A158)</f>
        <v>0</v>
      </c>
      <c r="E159" s="73"/>
      <c r="F159" s="74"/>
      <c r="G159" s="74"/>
      <c r="H159" s="74"/>
      <c r="I159" s="75"/>
      <c r="J159" s="75">
        <f>COUNTIF(J39:J158,"X")</f>
        <v>0</v>
      </c>
      <c r="K159" s="75">
        <f>COUNTIF(K39:K158,"X")</f>
        <v>0</v>
      </c>
      <c r="L159" s="75">
        <f>COUNTIF(L39:L158,"X")</f>
        <v>0</v>
      </c>
      <c r="M159" s="75"/>
      <c r="N159" s="125"/>
    </row>
    <row r="160" spans="1:14" x14ac:dyDescent="0.3">
      <c r="A160" s="58"/>
      <c r="B160" s="58"/>
      <c r="C160" s="58"/>
      <c r="D160" s="58"/>
      <c r="E160" s="58"/>
      <c r="F160" s="58"/>
      <c r="G160" s="58"/>
      <c r="H160" s="58"/>
      <c r="I160" s="125"/>
      <c r="J160" s="126"/>
      <c r="K160" s="125"/>
      <c r="L160" s="126"/>
      <c r="M160" s="125"/>
      <c r="N160" s="126"/>
    </row>
    <row r="161" spans="1:14" x14ac:dyDescent="0.3">
      <c r="A161" s="58"/>
      <c r="B161" s="58"/>
      <c r="C161" s="58"/>
      <c r="D161" s="58"/>
      <c r="E161" s="58"/>
      <c r="F161" s="58"/>
      <c r="G161" s="58"/>
      <c r="H161" s="58"/>
      <c r="I161" s="58"/>
      <c r="J161" s="109"/>
      <c r="K161" s="58"/>
      <c r="L161" s="109"/>
      <c r="M161" s="58"/>
      <c r="N161" s="109">
        <f>IF($F$9-$D$9&gt;13,13,$F$9-$D$9)*$M$159</f>
        <v>0</v>
      </c>
    </row>
  </sheetData>
  <mergeCells count="14">
    <mergeCell ref="D8:G8"/>
    <mergeCell ref="J3:M10"/>
    <mergeCell ref="A159:C159"/>
    <mergeCell ref="A34:C34"/>
    <mergeCell ref="D5:G5"/>
    <mergeCell ref="D6:G6"/>
    <mergeCell ref="D7:G7"/>
    <mergeCell ref="A11:G11"/>
    <mergeCell ref="A5:C5"/>
    <mergeCell ref="A6:C6"/>
    <mergeCell ref="A7:C7"/>
    <mergeCell ref="A9:C9"/>
    <mergeCell ref="A8:C8"/>
    <mergeCell ref="A37:C37"/>
  </mergeCells>
  <conditionalFormatting sqref="E13:E32">
    <cfRule type="expression" dxfId="6" priority="9">
      <formula>AND(E13&lt;&gt;"",E13&lt;16)</formula>
    </cfRule>
  </conditionalFormatting>
  <conditionalFormatting sqref="E39:E158">
    <cfRule type="expression" dxfId="5" priority="71">
      <formula>AND(E39&lt;&gt;"",E39&lt;4)</formula>
    </cfRule>
    <cfRule type="cellIs" dxfId="4" priority="72" operator="greaterThan">
      <formula>26</formula>
    </cfRule>
  </conditionalFormatting>
  <dataValidations count="6">
    <dataValidation type="date" operator="greaterThanOrEqual" allowBlank="1" showInputMessage="1" showErrorMessage="1" errorTitle="Falsche Eingabe" error="Das Endedatum der Maßnahme kann nicht vor dem Beginn der Maßnahme liegen!" sqref="F9" xr:uid="{37BCD091-5803-48E4-BEF6-CE97447A802F}">
      <formula1>D9</formula1>
    </dataValidation>
    <dataValidation type="whole" operator="greaterThan" allowBlank="1" showErrorMessage="1" errorTitle="Lebensalter" error="Bitte gib das Alter in ganzen Jahren ein._x000a_Jünger als 11 Jahre geht nicht." sqref="E33" xr:uid="{E4CE50DC-74AA-4C22-A586-EBAB8E4516D6}">
      <formula1>10</formula1>
    </dataValidation>
    <dataValidation type="whole" allowBlank="1" showInputMessage="1" showErrorMessage="1" errorTitle="Postleitzahl" error="Der eingegebene Wert ist keine gültige Postleitzahl!" sqref="F13:F33" xr:uid="{1A4A90FC-5D34-4243-9FBF-B0A91E130142}">
      <formula1>1000</formula1>
      <formula2>99999</formula2>
    </dataValidation>
    <dataValidation type="date" operator="lessThanOrEqual" allowBlank="1" showInputMessage="1" showErrorMessage="1" errorTitle="Falsche Eingabe" error="Das Anfangsdatum der Maßnahme muss  vor dem Ende der Maßnahme liegen!" sqref="D9" xr:uid="{41A01DD4-4F63-4EA5-8BE8-F202D47CB196}">
      <formula1>F9</formula1>
    </dataValidation>
    <dataValidation type="whole" allowBlank="1" showInputMessage="1" showErrorMessage="1" errorTitle="Anzahl der Übernachtungen" error="Es muss mindestens 1 Übernachtung eingegeben werden, es können höchsten so viele Übernachtungen eingegeben werden, wie zwischen Anfang und Ende der Maßnahme Nächte liegen, aber max. _x000a_13 Übernachtungen!" sqref="N39:N158 I33" xr:uid="{83EB85BE-589C-437C-91FD-3DE103992E66}">
      <formula1>1</formula1>
      <formula2>$F$9-$D$9</formula2>
    </dataValidation>
    <dataValidation type="whole" errorStyle="warning" operator="greaterThanOrEqual" allowBlank="1" showInputMessage="1" showErrorMessage="1" errorTitle="Lebensalter" error="Jugendleiter sollen mind. 16 Jahre alt sein. Bitte Ausnahmen begründen." sqref="E13:E32" xr:uid="{8CA6A47F-CE11-46B5-A2C9-A0C5BBF1E888}">
      <formula1>16</formula1>
    </dataValidation>
  </dataValidations>
  <pageMargins left="0.7" right="0.7" top="0.75" bottom="0.75" header="0.3" footer="0.3"/>
  <pageSetup paperSize="9" scale="51" fitToHeight="0" orientation="landscape" horizontalDpi="1200" verticalDpi="1200" r:id="rId1"/>
  <ignoredErrors>
    <ignoredError sqref="G40" unlockedFormula="1"/>
  </ignoredError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9042AD5-472B-460C-B2A9-5009E72125EC}">
          <x14:formula1>
            <xm:f>Hilfstabellen!$C$2:$C$4</xm:f>
          </x14:formula1>
          <xm:sqref>D13:D33 D39:D158</xm:sqref>
        </x14:dataValidation>
        <x14:dataValidation type="list" allowBlank="1" showInputMessage="1" showErrorMessage="1" xr:uid="{3461C422-59ED-484F-BE00-E047FAEA59DA}">
          <x14:formula1>
            <xm:f>Hilfstabellen!$E$2:$E$3</xm:f>
          </x14:formula1>
          <xm:sqref>K33:L33 J13:L32 I39:I158</xm:sqref>
        </x14:dataValidation>
        <x14:dataValidation type="list" allowBlank="1" showInputMessage="1" showErrorMessage="1" xr:uid="{C6B4A6B5-0343-4CE7-B0C2-5EEF3238F31B}">
          <x14:formula1>
            <xm:f>Hilfstabellen!$A$2:$A$8</xm:f>
          </x14:formula1>
          <xm:sqref>M33 L13:M32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A2BD3-C240-4CA7-8C39-8146AC324F7D}">
  <sheetPr codeName="Tabelle6">
    <tabColor rgb="FFFF6969"/>
  </sheetPr>
  <dimension ref="A1:G43"/>
  <sheetViews>
    <sheetView workbookViewId="0">
      <selection activeCell="H5" sqref="H5"/>
    </sheetView>
  </sheetViews>
  <sheetFormatPr baseColWidth="10" defaultRowHeight="15" x14ac:dyDescent="0.25"/>
  <cols>
    <col min="1" max="1" width="8.85546875" customWidth="1"/>
    <col min="2" max="2" width="22.85546875" customWidth="1"/>
    <col min="3" max="3" width="20" customWidth="1"/>
    <col min="4" max="4" width="12.85546875" customWidth="1"/>
    <col min="5" max="5" width="23" customWidth="1"/>
  </cols>
  <sheetData>
    <row r="1" spans="1:7" ht="15" customHeight="1" x14ac:dyDescent="0.25">
      <c r="A1" s="195" t="s">
        <v>228</v>
      </c>
      <c r="B1" s="195"/>
      <c r="C1" s="195"/>
      <c r="D1" s="195"/>
      <c r="E1" s="195"/>
      <c r="F1" s="134"/>
      <c r="G1" s="134"/>
    </row>
    <row r="2" spans="1:7" x14ac:dyDescent="0.25">
      <c r="A2" s="196"/>
      <c r="B2" s="196"/>
      <c r="C2" s="196"/>
      <c r="D2" s="196"/>
      <c r="E2" s="196"/>
      <c r="F2" s="134"/>
      <c r="G2" s="134"/>
    </row>
    <row r="3" spans="1:7" ht="38.25" x14ac:dyDescent="0.25">
      <c r="A3" s="135" t="s">
        <v>229</v>
      </c>
      <c r="B3" s="135" t="s">
        <v>230</v>
      </c>
      <c r="C3" s="135" t="s">
        <v>233</v>
      </c>
      <c r="D3" s="135" t="s">
        <v>231</v>
      </c>
      <c r="E3" s="135" t="s">
        <v>232</v>
      </c>
      <c r="F3" s="134"/>
      <c r="G3" s="134"/>
    </row>
    <row r="4" spans="1:7" ht="39.950000000000003" customHeight="1" x14ac:dyDescent="0.25">
      <c r="A4" s="137"/>
      <c r="B4" s="137"/>
      <c r="C4" s="137"/>
      <c r="D4" s="137"/>
      <c r="E4" s="137"/>
      <c r="F4" s="134"/>
      <c r="G4" s="134"/>
    </row>
    <row r="5" spans="1:7" ht="39.950000000000003" customHeight="1" x14ac:dyDescent="0.25">
      <c r="A5" s="137"/>
      <c r="B5" s="137"/>
      <c r="C5" s="137"/>
      <c r="D5" s="137"/>
      <c r="E5" s="137"/>
      <c r="F5" s="134"/>
      <c r="G5" s="134"/>
    </row>
    <row r="6" spans="1:7" ht="39.950000000000003" customHeight="1" x14ac:dyDescent="0.25">
      <c r="A6" s="137"/>
      <c r="B6" s="137"/>
      <c r="C6" s="137"/>
      <c r="D6" s="137"/>
      <c r="E6" s="137"/>
      <c r="F6" s="134"/>
      <c r="G6" s="134"/>
    </row>
    <row r="7" spans="1:7" ht="39.950000000000003" customHeight="1" x14ac:dyDescent="0.25">
      <c r="A7" s="137"/>
      <c r="B7" s="137"/>
      <c r="C7" s="137"/>
      <c r="D7" s="137"/>
      <c r="E7" s="137"/>
      <c r="F7" s="134"/>
      <c r="G7" s="134"/>
    </row>
    <row r="8" spans="1:7" ht="39.950000000000003" customHeight="1" x14ac:dyDescent="0.25">
      <c r="A8" s="137"/>
      <c r="B8" s="137"/>
      <c r="C8" s="137"/>
      <c r="D8" s="137"/>
      <c r="E8" s="137"/>
      <c r="F8" s="134"/>
      <c r="G8" s="134"/>
    </row>
    <row r="9" spans="1:7" ht="39.950000000000003" customHeight="1" x14ac:dyDescent="0.25">
      <c r="A9" s="137"/>
      <c r="B9" s="137"/>
      <c r="C9" s="137"/>
      <c r="D9" s="137"/>
      <c r="E9" s="137"/>
      <c r="F9" s="134"/>
      <c r="G9" s="134"/>
    </row>
    <row r="10" spans="1:7" ht="39.950000000000003" customHeight="1" x14ac:dyDescent="0.25">
      <c r="A10" s="137"/>
      <c r="B10" s="137"/>
      <c r="C10" s="137"/>
      <c r="D10" s="137"/>
      <c r="E10" s="137"/>
      <c r="F10" s="134"/>
      <c r="G10" s="134"/>
    </row>
    <row r="11" spans="1:7" ht="39.950000000000003" customHeight="1" x14ac:dyDescent="0.25">
      <c r="A11" s="137"/>
      <c r="B11" s="137"/>
      <c r="C11" s="137"/>
      <c r="D11" s="137"/>
      <c r="E11" s="137"/>
      <c r="F11" s="134"/>
      <c r="G11" s="134"/>
    </row>
    <row r="12" spans="1:7" ht="39.950000000000003" customHeight="1" x14ac:dyDescent="0.25">
      <c r="A12" s="137"/>
      <c r="B12" s="137"/>
      <c r="C12" s="137"/>
      <c r="D12" s="137"/>
      <c r="E12" s="137"/>
      <c r="F12" s="134"/>
      <c r="G12" s="134"/>
    </row>
    <row r="13" spans="1:7" x14ac:dyDescent="0.25">
      <c r="A13" s="134"/>
      <c r="B13" s="134"/>
      <c r="C13" s="134"/>
      <c r="D13" s="134"/>
      <c r="E13" s="134"/>
      <c r="F13" s="134"/>
      <c r="G13" s="134"/>
    </row>
    <row r="14" spans="1:7" x14ac:dyDescent="0.25">
      <c r="A14" s="197" t="s">
        <v>234</v>
      </c>
      <c r="B14" s="197"/>
      <c r="C14" s="197"/>
      <c r="D14" s="197"/>
      <c r="E14" s="197"/>
      <c r="F14" s="134"/>
      <c r="G14" s="134"/>
    </row>
    <row r="15" spans="1:7" x14ac:dyDescent="0.25">
      <c r="A15" s="197"/>
      <c r="B15" s="197"/>
      <c r="C15" s="197"/>
      <c r="D15" s="197"/>
      <c r="E15" s="197"/>
      <c r="F15" s="134"/>
      <c r="G15" s="134"/>
    </row>
    <row r="16" spans="1:7" x14ac:dyDescent="0.25">
      <c r="A16" s="197"/>
      <c r="B16" s="197"/>
      <c r="C16" s="197"/>
      <c r="D16" s="197"/>
      <c r="E16" s="197"/>
      <c r="F16" s="134"/>
      <c r="G16" s="134"/>
    </row>
    <row r="17" spans="1:7" x14ac:dyDescent="0.25">
      <c r="A17" s="197"/>
      <c r="B17" s="197"/>
      <c r="C17" s="197"/>
      <c r="D17" s="197"/>
      <c r="E17" s="197"/>
      <c r="F17" s="134"/>
      <c r="G17" s="134"/>
    </row>
    <row r="18" spans="1:7" x14ac:dyDescent="0.25">
      <c r="A18" s="197"/>
      <c r="B18" s="197"/>
      <c r="C18" s="197"/>
      <c r="D18" s="197"/>
      <c r="E18" s="197"/>
      <c r="F18" s="134"/>
      <c r="G18" s="134"/>
    </row>
    <row r="19" spans="1:7" x14ac:dyDescent="0.25">
      <c r="A19" s="197"/>
      <c r="B19" s="197"/>
      <c r="C19" s="197"/>
      <c r="D19" s="197"/>
      <c r="E19" s="197"/>
      <c r="F19" s="134"/>
      <c r="G19" s="134"/>
    </row>
    <row r="20" spans="1:7" x14ac:dyDescent="0.25">
      <c r="A20" s="197"/>
      <c r="B20" s="197"/>
      <c r="C20" s="197"/>
      <c r="D20" s="197"/>
      <c r="E20" s="197"/>
      <c r="F20" s="134"/>
      <c r="G20" s="134"/>
    </row>
    <row r="21" spans="1:7" x14ac:dyDescent="0.25">
      <c r="A21" s="197"/>
      <c r="B21" s="197"/>
      <c r="C21" s="197"/>
      <c r="D21" s="197"/>
      <c r="E21" s="197"/>
      <c r="F21" s="134"/>
      <c r="G21" s="134"/>
    </row>
    <row r="22" spans="1:7" x14ac:dyDescent="0.25">
      <c r="A22" s="197"/>
      <c r="B22" s="197"/>
      <c r="C22" s="197"/>
      <c r="D22" s="197"/>
      <c r="E22" s="197"/>
      <c r="F22" s="134"/>
      <c r="G22" s="134"/>
    </row>
    <row r="23" spans="1:7" x14ac:dyDescent="0.25">
      <c r="A23" s="197"/>
      <c r="B23" s="197"/>
      <c r="C23" s="197"/>
      <c r="D23" s="197"/>
      <c r="E23" s="197"/>
      <c r="F23" s="134"/>
      <c r="G23" s="134"/>
    </row>
    <row r="24" spans="1:7" x14ac:dyDescent="0.25">
      <c r="A24" s="197"/>
      <c r="B24" s="197"/>
      <c r="C24" s="197"/>
      <c r="D24" s="197"/>
      <c r="E24" s="197"/>
      <c r="F24" s="134"/>
      <c r="G24" s="134"/>
    </row>
    <row r="25" spans="1:7" x14ac:dyDescent="0.25">
      <c r="A25" s="197"/>
      <c r="B25" s="197"/>
      <c r="C25" s="197"/>
      <c r="D25" s="197"/>
      <c r="E25" s="197"/>
      <c r="F25" s="134"/>
      <c r="G25" s="134"/>
    </row>
    <row r="26" spans="1:7" x14ac:dyDescent="0.25">
      <c r="A26" s="197"/>
      <c r="B26" s="197"/>
      <c r="C26" s="197"/>
      <c r="D26" s="197"/>
      <c r="E26" s="197"/>
      <c r="F26" s="134"/>
      <c r="G26" s="134"/>
    </row>
    <row r="27" spans="1:7" x14ac:dyDescent="0.25">
      <c r="A27" s="197"/>
      <c r="B27" s="197"/>
      <c r="C27" s="197"/>
      <c r="D27" s="197"/>
      <c r="E27" s="197"/>
      <c r="F27" s="134"/>
      <c r="G27" s="134"/>
    </row>
    <row r="28" spans="1:7" x14ac:dyDescent="0.25">
      <c r="A28" s="197"/>
      <c r="B28" s="197"/>
      <c r="C28" s="197"/>
      <c r="D28" s="197"/>
      <c r="E28" s="197"/>
      <c r="F28" s="134"/>
      <c r="G28" s="134"/>
    </row>
    <row r="29" spans="1:7" x14ac:dyDescent="0.25">
      <c r="A29" s="197"/>
      <c r="B29" s="197"/>
      <c r="C29" s="197"/>
      <c r="D29" s="197"/>
      <c r="E29" s="197"/>
      <c r="F29" s="134"/>
      <c r="G29" s="134"/>
    </row>
    <row r="30" spans="1:7" x14ac:dyDescent="0.25">
      <c r="A30" s="197"/>
      <c r="B30" s="197"/>
      <c r="C30" s="197"/>
      <c r="D30" s="197"/>
      <c r="E30" s="197"/>
      <c r="F30" s="134"/>
      <c r="G30" s="134"/>
    </row>
    <row r="31" spans="1:7" x14ac:dyDescent="0.25">
      <c r="A31" s="197"/>
      <c r="B31" s="197"/>
      <c r="C31" s="197"/>
      <c r="D31" s="197"/>
      <c r="E31" s="197"/>
      <c r="F31" s="134"/>
      <c r="G31" s="134"/>
    </row>
    <row r="32" spans="1:7" x14ac:dyDescent="0.25">
      <c r="A32" s="134"/>
      <c r="B32" s="134"/>
      <c r="C32" s="134"/>
      <c r="D32" s="134"/>
      <c r="E32" s="134"/>
      <c r="F32" s="134"/>
      <c r="G32" s="134"/>
    </row>
    <row r="33" spans="1:7" x14ac:dyDescent="0.25">
      <c r="A33" s="134"/>
      <c r="B33" s="134"/>
      <c r="C33" s="134"/>
      <c r="D33" s="134"/>
      <c r="E33" s="134"/>
      <c r="F33" s="134"/>
      <c r="G33" s="134"/>
    </row>
    <row r="34" spans="1:7" x14ac:dyDescent="0.25">
      <c r="A34" s="134"/>
      <c r="B34" s="134"/>
      <c r="C34" s="134"/>
      <c r="D34" s="134"/>
      <c r="E34" s="134"/>
      <c r="F34" s="134"/>
      <c r="G34" s="134"/>
    </row>
    <row r="35" spans="1:7" x14ac:dyDescent="0.25">
      <c r="A35" s="134"/>
      <c r="B35" s="134"/>
      <c r="C35" s="134"/>
      <c r="D35" s="134"/>
      <c r="E35" s="134"/>
      <c r="F35" s="134"/>
      <c r="G35" s="134"/>
    </row>
    <row r="36" spans="1:7" x14ac:dyDescent="0.25">
      <c r="A36" s="134"/>
      <c r="B36" s="134"/>
      <c r="C36" s="134"/>
      <c r="D36" s="134"/>
      <c r="E36" s="134"/>
      <c r="F36" s="134"/>
      <c r="G36" s="134"/>
    </row>
    <row r="37" spans="1:7" x14ac:dyDescent="0.25">
      <c r="A37" s="134"/>
      <c r="B37" s="134"/>
      <c r="C37" s="134"/>
      <c r="D37" s="134"/>
      <c r="E37" s="134"/>
      <c r="F37" s="134"/>
      <c r="G37" s="134"/>
    </row>
    <row r="38" spans="1:7" x14ac:dyDescent="0.25">
      <c r="A38" s="134"/>
      <c r="B38" s="134"/>
      <c r="C38" s="134"/>
      <c r="D38" s="134"/>
      <c r="E38" s="134"/>
      <c r="F38" s="134"/>
      <c r="G38" s="134"/>
    </row>
    <row r="39" spans="1:7" x14ac:dyDescent="0.25">
      <c r="A39" s="134"/>
      <c r="B39" s="134"/>
      <c r="C39" s="134"/>
      <c r="D39" s="134"/>
      <c r="E39" s="134"/>
      <c r="F39" s="134"/>
      <c r="G39" s="134"/>
    </row>
    <row r="40" spans="1:7" x14ac:dyDescent="0.25">
      <c r="A40" s="134"/>
      <c r="B40" s="134"/>
      <c r="C40" s="134"/>
      <c r="D40" s="134"/>
      <c r="E40" s="134"/>
      <c r="F40" s="134"/>
      <c r="G40" s="134"/>
    </row>
    <row r="41" spans="1:7" x14ac:dyDescent="0.25">
      <c r="A41" s="134"/>
      <c r="B41" s="134"/>
      <c r="C41" s="134"/>
      <c r="D41" s="134"/>
      <c r="E41" s="134"/>
      <c r="F41" s="134"/>
      <c r="G41" s="134"/>
    </row>
    <row r="42" spans="1:7" x14ac:dyDescent="0.25">
      <c r="A42" s="134"/>
      <c r="B42" s="134"/>
      <c r="C42" s="134"/>
      <c r="D42" s="134"/>
      <c r="E42" s="134"/>
      <c r="F42" s="134"/>
      <c r="G42" s="134"/>
    </row>
    <row r="43" spans="1:7" x14ac:dyDescent="0.25">
      <c r="A43" s="134"/>
      <c r="B43" s="134"/>
      <c r="C43" s="134"/>
      <c r="D43" s="134"/>
      <c r="E43" s="134"/>
      <c r="F43" s="134"/>
      <c r="G43" s="134"/>
    </row>
  </sheetData>
  <mergeCells count="2">
    <mergeCell ref="A1:E2"/>
    <mergeCell ref="A14:E31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E82A6-FA5C-496D-8390-9372ACBD1CBF}">
  <sheetPr codeName="Tabelle3">
    <tabColor theme="9" tint="0.39997558519241921"/>
  </sheetPr>
  <dimension ref="A1:E19"/>
  <sheetViews>
    <sheetView zoomScale="80" zoomScaleNormal="80" workbookViewId="0">
      <selection activeCell="B10" sqref="B10:E10"/>
    </sheetView>
  </sheetViews>
  <sheetFormatPr baseColWidth="10" defaultRowHeight="15" x14ac:dyDescent="0.25"/>
  <cols>
    <col min="1" max="1" width="43.5703125" customWidth="1"/>
    <col min="2" max="3" width="14" customWidth="1"/>
  </cols>
  <sheetData>
    <row r="1" spans="1:5" s="2" customFormat="1" ht="17.25" x14ac:dyDescent="0.3">
      <c r="A1" s="3"/>
    </row>
    <row r="2" spans="1:5" s="2" customFormat="1" ht="17.25" x14ac:dyDescent="0.3">
      <c r="A2" s="3"/>
      <c r="D2" s="4"/>
    </row>
    <row r="3" spans="1:5" s="2" customFormat="1" ht="17.25" x14ac:dyDescent="0.3">
      <c r="A3" s="3"/>
      <c r="E3" s="5"/>
    </row>
    <row r="4" spans="1:5" s="2" customFormat="1" ht="50.25" customHeight="1" x14ac:dyDescent="0.3">
      <c r="A4" s="3"/>
      <c r="E4" s="5"/>
    </row>
    <row r="5" spans="1:5" ht="19.5" customHeight="1" x14ac:dyDescent="0.25">
      <c r="A5" s="199" t="s">
        <v>4</v>
      </c>
      <c r="B5" s="199"/>
      <c r="C5" s="81"/>
      <c r="D5" s="81"/>
      <c r="E5" s="81"/>
    </row>
    <row r="6" spans="1:5" x14ac:dyDescent="0.25">
      <c r="A6" s="81"/>
      <c r="B6" s="81"/>
      <c r="C6" s="81"/>
      <c r="D6" s="81"/>
      <c r="E6" s="81"/>
    </row>
    <row r="7" spans="1:5" ht="24.95" customHeight="1" x14ac:dyDescent="0.25">
      <c r="A7" s="82" t="s">
        <v>109</v>
      </c>
      <c r="B7" s="198">
        <f>'1. Zuschussantrag'!M10</f>
        <v>0</v>
      </c>
      <c r="C7" s="198"/>
      <c r="D7" s="198"/>
      <c r="E7" s="198"/>
    </row>
    <row r="8" spans="1:5" ht="24.95" customHeight="1" x14ac:dyDescent="0.25">
      <c r="A8" s="82" t="s">
        <v>110</v>
      </c>
      <c r="B8" s="198">
        <f>'1. Zuschussantrag'!M12</f>
        <v>0</v>
      </c>
      <c r="C8" s="198"/>
      <c r="D8" s="198"/>
      <c r="E8" s="198"/>
    </row>
    <row r="9" spans="1:5" ht="24.95" customHeight="1" x14ac:dyDescent="0.25">
      <c r="A9" s="82" t="s">
        <v>56</v>
      </c>
      <c r="B9" s="198">
        <f>'1. Zuschussantrag'!M13</f>
        <v>0</v>
      </c>
      <c r="C9" s="198"/>
      <c r="D9" s="198"/>
      <c r="E9" s="198"/>
    </row>
    <row r="10" spans="1:5" ht="24.95" customHeight="1" x14ac:dyDescent="0.25">
      <c r="A10" s="82" t="s">
        <v>57</v>
      </c>
      <c r="B10" s="198">
        <f>'1. Zuschussantrag'!M14</f>
        <v>0</v>
      </c>
      <c r="C10" s="198"/>
      <c r="D10" s="198"/>
      <c r="E10" s="198"/>
    </row>
    <row r="11" spans="1:5" ht="24.95" customHeight="1" x14ac:dyDescent="0.25">
      <c r="A11" s="82" t="s">
        <v>8</v>
      </c>
      <c r="B11" s="84">
        <f>'1. Zuschussantrag'!M15</f>
        <v>0</v>
      </c>
      <c r="C11" s="84">
        <f>'1. Zuschussantrag'!S15</f>
        <v>0</v>
      </c>
      <c r="D11" s="85"/>
      <c r="E11" s="86"/>
    </row>
    <row r="12" spans="1:5" x14ac:dyDescent="0.25">
      <c r="A12" s="80"/>
      <c r="B12" s="59" t="s">
        <v>9</v>
      </c>
      <c r="C12" s="59" t="s">
        <v>10</v>
      </c>
      <c r="D12" s="81"/>
      <c r="E12" s="81"/>
    </row>
    <row r="13" spans="1:5" x14ac:dyDescent="0.25">
      <c r="A13" s="87"/>
      <c r="B13" s="81"/>
      <c r="C13" s="81"/>
      <c r="D13" s="81"/>
      <c r="E13" s="81"/>
    </row>
    <row r="14" spans="1:5" ht="24.95" customHeight="1" x14ac:dyDescent="0.25">
      <c r="A14" s="82" t="s">
        <v>5</v>
      </c>
      <c r="B14" s="88" t="s">
        <v>7</v>
      </c>
      <c r="C14" s="81"/>
      <c r="D14" s="81"/>
      <c r="E14" s="81"/>
    </row>
    <row r="15" spans="1:5" ht="24.95" customHeight="1" x14ac:dyDescent="0.25">
      <c r="A15" s="83" t="s">
        <v>159</v>
      </c>
      <c r="B15" s="88">
        <f>SUM('2. Erfassung Teilnehmende'!$J$159)</f>
        <v>0</v>
      </c>
      <c r="C15" s="81"/>
      <c r="D15" s="81"/>
      <c r="E15" s="81"/>
    </row>
    <row r="16" spans="1:5" ht="24.95" customHeight="1" x14ac:dyDescent="0.25">
      <c r="A16" s="83" t="s">
        <v>160</v>
      </c>
      <c r="B16" s="88">
        <f>SUM('2. Erfassung Teilnehmende'!$K$159)</f>
        <v>0</v>
      </c>
      <c r="C16" s="81"/>
      <c r="D16" s="81"/>
      <c r="E16" s="81"/>
    </row>
    <row r="17" spans="1:5" ht="24.95" customHeight="1" x14ac:dyDescent="0.25">
      <c r="A17" s="83" t="s">
        <v>6</v>
      </c>
      <c r="B17" s="88">
        <f>SUM('2. Erfassung Teilnehmende'!L159)</f>
        <v>0</v>
      </c>
      <c r="C17" s="81"/>
      <c r="D17" s="81"/>
      <c r="E17" s="81"/>
    </row>
    <row r="18" spans="1:5" ht="24.95" customHeight="1" x14ac:dyDescent="0.25">
      <c r="A18" s="83" t="s">
        <v>11</v>
      </c>
      <c r="B18" s="88">
        <f>BT</f>
        <v>0</v>
      </c>
      <c r="C18" s="81"/>
      <c r="D18" s="81"/>
      <c r="E18" s="81"/>
    </row>
    <row r="19" spans="1:5" x14ac:dyDescent="0.25">
      <c r="A19" s="81"/>
      <c r="B19" s="81"/>
      <c r="C19" s="81"/>
      <c r="D19" s="81"/>
      <c r="E19" s="81"/>
    </row>
  </sheetData>
  <mergeCells count="5">
    <mergeCell ref="B8:E8"/>
    <mergeCell ref="B10:E10"/>
    <mergeCell ref="B9:E9"/>
    <mergeCell ref="B7:E7"/>
    <mergeCell ref="A5:B5"/>
  </mergeCells>
  <pageMargins left="0.7" right="0.7" top="0.78740157499999996" bottom="0.78740157499999996" header="0.3" footer="0.3"/>
  <pageSetup paperSize="9" orientation="portrait" horizontalDpi="4294967293" vertic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24031-473E-4066-8539-37EE46F170B1}">
  <sheetPr codeName="Tabelle2">
    <tabColor theme="4" tint="0.39997558519241921"/>
    <pageSetUpPr fitToPage="1"/>
  </sheetPr>
  <dimension ref="A1:F49"/>
  <sheetViews>
    <sheetView showZeros="0" zoomScale="80" zoomScaleNormal="80" workbookViewId="0">
      <selection activeCell="H28" sqref="H28"/>
    </sheetView>
  </sheetViews>
  <sheetFormatPr baseColWidth="10" defaultColWidth="11.42578125" defaultRowHeight="16.5" x14ac:dyDescent="0.3"/>
  <cols>
    <col min="1" max="1" width="77.42578125" style="1" customWidth="1"/>
    <col min="2" max="3" width="14" style="1" bestFit="1" customWidth="1"/>
    <col min="4" max="5" width="11.42578125" style="1"/>
    <col min="6" max="6" width="31.140625" style="1" customWidth="1"/>
    <col min="7" max="16384" width="11.42578125" style="1"/>
  </cols>
  <sheetData>
    <row r="1" spans="1:6" s="2" customFormat="1" ht="17.25" x14ac:dyDescent="0.3">
      <c r="A1" s="3"/>
    </row>
    <row r="2" spans="1:6" s="2" customFormat="1" ht="17.25" x14ac:dyDescent="0.3">
      <c r="A2" s="3"/>
      <c r="D2" s="4"/>
    </row>
    <row r="3" spans="1:6" s="2" customFormat="1" ht="17.25" x14ac:dyDescent="0.3">
      <c r="A3" s="3"/>
      <c r="E3" s="5"/>
    </row>
    <row r="4" spans="1:6" s="2" customFormat="1" ht="50.25" customHeight="1" x14ac:dyDescent="0.3">
      <c r="A4" s="3"/>
      <c r="E4" s="5"/>
    </row>
    <row r="5" spans="1:6" ht="24.95" customHeight="1" x14ac:dyDescent="0.3">
      <c r="A5" s="82" t="s">
        <v>109</v>
      </c>
      <c r="B5" s="198">
        <f>'1. Zuschussantrag'!M10</f>
        <v>0</v>
      </c>
      <c r="C5" s="198"/>
      <c r="D5" s="198"/>
      <c r="E5" s="198"/>
      <c r="F5" s="81"/>
    </row>
    <row r="6" spans="1:6" ht="24.95" customHeight="1" x14ac:dyDescent="0.3">
      <c r="A6" s="82" t="s">
        <v>110</v>
      </c>
      <c r="B6" s="198">
        <f>'1. Zuschussantrag'!M12</f>
        <v>0</v>
      </c>
      <c r="C6" s="198"/>
      <c r="D6" s="198"/>
      <c r="E6" s="198"/>
      <c r="F6" s="81"/>
    </row>
    <row r="7" spans="1:6" ht="24.95" customHeight="1" x14ac:dyDescent="0.3">
      <c r="A7" s="82" t="s">
        <v>56</v>
      </c>
      <c r="B7" s="198">
        <f>'1. Zuschussantrag'!M13</f>
        <v>0</v>
      </c>
      <c r="C7" s="198"/>
      <c r="D7" s="198"/>
      <c r="E7" s="198"/>
      <c r="F7" s="81"/>
    </row>
    <row r="8" spans="1:6" ht="24.95" customHeight="1" x14ac:dyDescent="0.3">
      <c r="A8" s="82" t="s">
        <v>57</v>
      </c>
      <c r="B8" s="198">
        <f>'1. Zuschussantrag'!M14</f>
        <v>0</v>
      </c>
      <c r="C8" s="198"/>
      <c r="D8" s="198"/>
      <c r="E8" s="198"/>
      <c r="F8" s="81"/>
    </row>
    <row r="9" spans="1:6" ht="24.95" customHeight="1" x14ac:dyDescent="0.3">
      <c r="A9" s="82" t="s">
        <v>8</v>
      </c>
      <c r="B9" s="84">
        <f>'1. Zuschussantrag'!M15</f>
        <v>0</v>
      </c>
      <c r="C9" s="84">
        <f>'1. Zuschussantrag'!S15</f>
        <v>0</v>
      </c>
      <c r="D9" s="85"/>
      <c r="E9" s="86"/>
      <c r="F9" s="81"/>
    </row>
    <row r="10" spans="1:6" x14ac:dyDescent="0.3">
      <c r="A10" s="87"/>
      <c r="B10" s="89" t="s">
        <v>9</v>
      </c>
      <c r="C10" s="89" t="s">
        <v>10</v>
      </c>
      <c r="D10" s="81"/>
      <c r="E10" s="81"/>
      <c r="F10" s="81"/>
    </row>
    <row r="11" spans="1:6" x14ac:dyDescent="0.3">
      <c r="A11" s="57" t="s">
        <v>29</v>
      </c>
      <c r="B11" s="81"/>
      <c r="C11" s="81"/>
      <c r="D11" s="81"/>
      <c r="E11" s="81"/>
      <c r="F11" s="81"/>
    </row>
    <row r="12" spans="1:6" x14ac:dyDescent="0.3">
      <c r="A12" s="87"/>
      <c r="B12" s="81"/>
      <c r="C12" s="81"/>
      <c r="D12" s="81"/>
      <c r="E12" s="81"/>
      <c r="F12" s="81"/>
    </row>
    <row r="13" spans="1:6" x14ac:dyDescent="0.3">
      <c r="A13" s="80" t="s">
        <v>22</v>
      </c>
      <c r="B13" s="81"/>
      <c r="C13" s="81"/>
      <c r="D13" s="81"/>
      <c r="E13" s="81"/>
      <c r="F13" s="81"/>
    </row>
    <row r="14" spans="1:6" x14ac:dyDescent="0.3">
      <c r="A14" s="83" t="s">
        <v>12</v>
      </c>
      <c r="B14" s="90" t="s">
        <v>13</v>
      </c>
      <c r="C14" s="90" t="s">
        <v>14</v>
      </c>
      <c r="D14" s="90" t="s">
        <v>15</v>
      </c>
      <c r="E14" s="81"/>
      <c r="F14" s="81"/>
    </row>
    <row r="15" spans="1:6" ht="20.100000000000001" customHeight="1" x14ac:dyDescent="0.3">
      <c r="A15" s="83" t="s">
        <v>16</v>
      </c>
      <c r="B15" s="91">
        <f>COUNTIFS('2. Erfassung Teilnehmende'!$D$39:$D$158,LEFT(B$14,1),'2. Erfassung Teilnehmende'!$E$39:$E$158,"&lt;10")</f>
        <v>0</v>
      </c>
      <c r="C15" s="91">
        <f>COUNTIFS('2. Erfassung Teilnehmende'!$D$39:$D$158,LEFT(C$14,1),'2. Erfassung Teilnehmende'!$E$39:$E$158,"&lt;10")</f>
        <v>0</v>
      </c>
      <c r="D15" s="91">
        <f>COUNTIFS('2. Erfassung Teilnehmende'!$D$39:$D$158,LEFT(D$14,1),'2. Erfassung Teilnehmende'!$E$39:$E$158,"&lt;10")</f>
        <v>0</v>
      </c>
      <c r="E15" s="81"/>
      <c r="F15" s="81"/>
    </row>
    <row r="16" spans="1:6" ht="20.100000000000001" customHeight="1" x14ac:dyDescent="0.3">
      <c r="A16" s="83" t="s">
        <v>17</v>
      </c>
      <c r="B16" s="91">
        <f>COUNTIFS('2. Erfassung Teilnehmende'!$D$39:$D$158,LEFT(B$14,1),'2. Erfassung Teilnehmende'!$E$39:$E$158,"&lt;14")-SUM(B$15:B15)</f>
        <v>0</v>
      </c>
      <c r="C16" s="91">
        <f>COUNTIFS('2. Erfassung Teilnehmende'!$D$39:$D$158,LEFT(C$14,1),'2. Erfassung Teilnehmende'!$E$39:$E$158,"&lt;14")-SUM(C$15:C15)</f>
        <v>0</v>
      </c>
      <c r="D16" s="91">
        <f>COUNTIFS('2. Erfassung Teilnehmende'!$D$39:$D$158,LEFT(D$14,1),'2. Erfassung Teilnehmende'!$E$39:$E$158,"&lt;14")-SUM(D$15:D15)</f>
        <v>0</v>
      </c>
      <c r="E16" s="81"/>
      <c r="F16" s="81"/>
    </row>
    <row r="17" spans="1:6" ht="20.100000000000001" customHeight="1" x14ac:dyDescent="0.3">
      <c r="A17" s="83" t="s">
        <v>18</v>
      </c>
      <c r="B17" s="91">
        <f>COUNTIFS('2. Erfassung Teilnehmende'!$D$39:$D$158,LEFT(B$14,1),'2. Erfassung Teilnehmende'!$E$39:$E$158,"&lt;18")-SUM(B$15:B16)</f>
        <v>0</v>
      </c>
      <c r="C17" s="91">
        <f>COUNTIFS('2. Erfassung Teilnehmende'!$D$39:$D$158,LEFT(C$14,1),'2. Erfassung Teilnehmende'!$E$39:$E$158,"&lt;18")-SUM(C$15:C16)</f>
        <v>0</v>
      </c>
      <c r="D17" s="91">
        <f>COUNTIFS('2. Erfassung Teilnehmende'!$D$39:$D$158,LEFT(D$14,1),'2. Erfassung Teilnehmende'!$E$39:$E$158,"&lt;18")-SUM(D$15:D16)</f>
        <v>0</v>
      </c>
      <c r="E17" s="81"/>
      <c r="F17" s="81"/>
    </row>
    <row r="18" spans="1:6" ht="20.100000000000001" customHeight="1" x14ac:dyDescent="0.3">
      <c r="A18" s="83" t="s">
        <v>19</v>
      </c>
      <c r="B18" s="91">
        <f>COUNTIFS('2. Erfassung Teilnehmende'!$D$39:$D$158,LEFT(B$14,1),'2. Erfassung Teilnehmende'!$E$39:$E$158,"&lt;27")-SUM(B$15:B17)</f>
        <v>0</v>
      </c>
      <c r="C18" s="91">
        <f>COUNTIFS('2. Erfassung Teilnehmende'!$D$39:$D$158,LEFT(C$14,1),'2. Erfassung Teilnehmende'!$E$39:$E$158,"&lt;27")-SUM(C$15:C17)</f>
        <v>0</v>
      </c>
      <c r="D18" s="91">
        <f>COUNTIFS('2. Erfassung Teilnehmende'!$D$39:$D$158,LEFT(D$14,1),'2. Erfassung Teilnehmende'!$E$39:$E$158,"&lt;27")-SUM(D$15:D17)</f>
        <v>0</v>
      </c>
      <c r="E18" s="81"/>
      <c r="F18" s="81"/>
    </row>
    <row r="19" spans="1:6" ht="20.100000000000001" customHeight="1" x14ac:dyDescent="0.3">
      <c r="A19" s="83" t="s">
        <v>20</v>
      </c>
      <c r="B19" s="91">
        <f>COUNTIFS('2. Erfassung Teilnehmende'!$D$39:$D$158,LEFT(B$14,1),'2. Erfassung Teilnehmende'!$E$39:$E$158,"&gt;=27")</f>
        <v>0</v>
      </c>
      <c r="C19" s="91">
        <f>COUNTIFS('2. Erfassung Teilnehmende'!$D$39:$D$158,LEFT(C$14,1),'2. Erfassung Teilnehmende'!$E$39:$E$158,"&gt;=27")</f>
        <v>0</v>
      </c>
      <c r="D19" s="91">
        <f>COUNTIFS('2. Erfassung Teilnehmende'!$D$39:$D$158,LEFT(D$14,1),'2. Erfassung Teilnehmende'!$E$39:$E$158,"&gt;=27")</f>
        <v>0</v>
      </c>
      <c r="E19" s="81"/>
      <c r="F19" s="81"/>
    </row>
    <row r="20" spans="1:6" ht="20.100000000000001" customHeight="1" x14ac:dyDescent="0.3">
      <c r="A20" s="83" t="s">
        <v>21</v>
      </c>
      <c r="B20" s="91">
        <f>SUM(B15:B19)</f>
        <v>0</v>
      </c>
      <c r="C20" s="91">
        <f>SUM(C15:C19)</f>
        <v>0</v>
      </c>
      <c r="D20" s="91">
        <f>SUM(D15:D19)</f>
        <v>0</v>
      </c>
      <c r="E20" s="81"/>
      <c r="F20" s="81"/>
    </row>
    <row r="21" spans="1:6" x14ac:dyDescent="0.3">
      <c r="A21" s="87"/>
      <c r="B21" s="81"/>
      <c r="C21" s="81"/>
      <c r="D21" s="81"/>
      <c r="E21" s="81"/>
      <c r="F21" s="81"/>
    </row>
    <row r="22" spans="1:6" x14ac:dyDescent="0.3">
      <c r="A22" s="57" t="s">
        <v>43</v>
      </c>
      <c r="B22" s="81"/>
      <c r="C22" s="81"/>
      <c r="D22" s="81"/>
      <c r="E22" s="81"/>
      <c r="F22" s="81"/>
    </row>
    <row r="23" spans="1:6" x14ac:dyDescent="0.3">
      <c r="A23" s="87"/>
      <c r="B23" s="81"/>
      <c r="C23" s="81"/>
      <c r="D23" s="81"/>
      <c r="E23" s="81"/>
      <c r="F23" s="81"/>
    </row>
    <row r="24" spans="1:6" ht="30.75" customHeight="1" x14ac:dyDescent="0.3">
      <c r="A24" s="92" t="s">
        <v>42</v>
      </c>
      <c r="B24" s="81"/>
      <c r="C24" s="81"/>
      <c r="D24" s="81"/>
      <c r="E24" s="81"/>
      <c r="F24" s="93"/>
    </row>
    <row r="25" spans="1:6" x14ac:dyDescent="0.3">
      <c r="A25" s="82" t="s">
        <v>23</v>
      </c>
      <c r="B25" s="90" t="s">
        <v>13</v>
      </c>
      <c r="C25" s="90" t="s">
        <v>14</v>
      </c>
      <c r="D25" s="90" t="s">
        <v>15</v>
      </c>
      <c r="E25" s="81"/>
      <c r="F25" s="81"/>
    </row>
    <row r="26" spans="1:6" ht="20.100000000000001" customHeight="1" x14ac:dyDescent="0.3">
      <c r="A26" s="83" t="s">
        <v>24</v>
      </c>
      <c r="B26" s="91">
        <f>COUNTIFS('2. Erfassung Teilnehmende'!$D$13:$D$33,LEFT(B$25,1),'2. Erfassung Teilnehmende'!$E$13:$E$33,"&lt;16",'2. Erfassung Teilnehmende'!$K$13:$K$33,"&lt;&gt;")</f>
        <v>0</v>
      </c>
      <c r="C26" s="91">
        <f>COUNTIFS('2. Erfassung Teilnehmende'!$D$13:$D$33,LEFT(C$25,1),'2. Erfassung Teilnehmende'!$E$13:$E$33,"&lt;16",'2. Erfassung Teilnehmende'!$K$13:$K$33,"&lt;&gt;")</f>
        <v>0</v>
      </c>
      <c r="D26" s="91">
        <f>COUNTIFS('2. Erfassung Teilnehmende'!$D$13:$D$33,LEFT(D$25,1),'2. Erfassung Teilnehmende'!$E$13:$E$33,"&lt;16",'2. Erfassung Teilnehmende'!$K$13:$K$33,"&lt;&gt;")</f>
        <v>0</v>
      </c>
      <c r="E26" s="81"/>
      <c r="F26" s="81"/>
    </row>
    <row r="27" spans="1:6" ht="20.100000000000001" customHeight="1" x14ac:dyDescent="0.3">
      <c r="A27" s="83" t="s">
        <v>25</v>
      </c>
      <c r="B27" s="91">
        <f>COUNTIFS('2. Erfassung Teilnehmende'!$D$13:$D$33,LEFT(B$25,1),'2. Erfassung Teilnehmende'!$E$13:$E$33,"&lt;18",'2. Erfassung Teilnehmende'!$K$13:$K$33,"&lt;&gt;")-SUM(B$26:B26)</f>
        <v>0</v>
      </c>
      <c r="C27" s="91">
        <f>COUNTIFS('2. Erfassung Teilnehmende'!$D$13:$D$33,LEFT(C$25,1),'2. Erfassung Teilnehmende'!$E$13:$E$33,"&lt;18",'2. Erfassung Teilnehmende'!$K$13:$K$33,"&lt;&gt;")-SUM(C$26:C26)</f>
        <v>0</v>
      </c>
      <c r="D27" s="91">
        <f>COUNTIFS('2. Erfassung Teilnehmende'!$D$13:$D$33,LEFT(D$25,1),'2. Erfassung Teilnehmende'!$E$13:$E$33,"&lt;18",'2. Erfassung Teilnehmende'!$K$13:$K$33,"&lt;&gt;")-SUM(D$26:D26)</f>
        <v>0</v>
      </c>
      <c r="E27" s="81"/>
      <c r="F27" s="81"/>
    </row>
    <row r="28" spans="1:6" ht="20.100000000000001" customHeight="1" x14ac:dyDescent="0.3">
      <c r="A28" s="83" t="s">
        <v>19</v>
      </c>
      <c r="B28" s="91">
        <f>COUNTIFS('2. Erfassung Teilnehmende'!$D$13:$D$33,LEFT(B$25,1),'2. Erfassung Teilnehmende'!$E$13:$E$33,"&lt;27",'2. Erfassung Teilnehmende'!$K$13:$K$33,"&lt;&gt;")-SUM(B$26:B27)</f>
        <v>0</v>
      </c>
      <c r="C28" s="91">
        <f>COUNTIFS('2. Erfassung Teilnehmende'!$D$13:$D$33,LEFT(C$25,1),'2. Erfassung Teilnehmende'!$E$13:$E$33,"&lt;27",'2. Erfassung Teilnehmende'!$K$13:$K$33,"&lt;&gt;")-SUM(C$26:C27)</f>
        <v>0</v>
      </c>
      <c r="D28" s="91">
        <f>COUNTIFS('2. Erfassung Teilnehmende'!$D$13:$D$33,LEFT(D$25,1),'2. Erfassung Teilnehmende'!$E$13:$E$33,"&lt;27",'2. Erfassung Teilnehmende'!$K$13:$K$33,"&lt;&gt;")-SUM(D$26:D27)</f>
        <v>0</v>
      </c>
      <c r="E28" s="81"/>
      <c r="F28" s="81"/>
    </row>
    <row r="29" spans="1:6" ht="20.100000000000001" customHeight="1" x14ac:dyDescent="0.3">
      <c r="A29" s="83" t="s">
        <v>26</v>
      </c>
      <c r="B29" s="91">
        <f>COUNTIFS('2. Erfassung Teilnehmende'!$D$13:$D$33,LEFT(B$25,1),'2. Erfassung Teilnehmende'!$E$13:$E$33,"&lt;45",'2. Erfassung Teilnehmende'!$K$13:$K$33,"&lt;&gt;")-SUM(B$26:B28)</f>
        <v>0</v>
      </c>
      <c r="C29" s="91">
        <f>COUNTIFS('2. Erfassung Teilnehmende'!$D$13:$D$33,LEFT(C$25,1),'2. Erfassung Teilnehmende'!$E$13:$E$33,"&lt;45",'2. Erfassung Teilnehmende'!$K$13:$K$33,"&lt;&gt;")-SUM(C$26:C28)</f>
        <v>0</v>
      </c>
      <c r="D29" s="91">
        <f>COUNTIFS('2. Erfassung Teilnehmende'!$D$13:$D$33,LEFT(D$25,1),'2. Erfassung Teilnehmende'!$E$13:$E$33,"&lt;45",'2. Erfassung Teilnehmende'!$K$13:$K$33,"&lt;&gt;")-SUM(D$26:D28)</f>
        <v>0</v>
      </c>
      <c r="E29" s="81"/>
      <c r="F29" s="81"/>
    </row>
    <row r="30" spans="1:6" ht="20.100000000000001" customHeight="1" x14ac:dyDescent="0.3">
      <c r="A30" s="83" t="s">
        <v>27</v>
      </c>
      <c r="B30" s="91">
        <f>COUNTIFS('2. Erfassung Teilnehmende'!$D$13:$D$33,LEFT(B$25,1),'2. Erfassung Teilnehmende'!$E$13:$E$33,"&gt;=45",'2. Erfassung Teilnehmende'!$K$13:$K$33,"&lt;&gt;")</f>
        <v>0</v>
      </c>
      <c r="C30" s="91">
        <f>COUNTIFS('2. Erfassung Teilnehmende'!$D$13:$D$33,LEFT(C$25,1),'2. Erfassung Teilnehmende'!$E$13:$E$33,"&gt;=45",'2. Erfassung Teilnehmende'!$K$13:$K$33,"&lt;&gt;")</f>
        <v>0</v>
      </c>
      <c r="D30" s="91">
        <f>COUNTIFS('2. Erfassung Teilnehmende'!$D$13:$D$33,LEFT(D$25,1),'2. Erfassung Teilnehmende'!$E$13:$E$33,"&gt;=45",'2. Erfassung Teilnehmende'!$K$13:$K$33,"&lt;&gt;")</f>
        <v>0</v>
      </c>
      <c r="E30" s="81"/>
      <c r="F30" s="81"/>
    </row>
    <row r="31" spans="1:6" ht="20.100000000000001" customHeight="1" x14ac:dyDescent="0.3">
      <c r="A31" s="83" t="s">
        <v>28</v>
      </c>
      <c r="B31" s="91">
        <f>SUM(B26:B30)</f>
        <v>0</v>
      </c>
      <c r="C31" s="91">
        <f>SUM(C26:C30)</f>
        <v>0</v>
      </c>
      <c r="D31" s="91">
        <f>SUM(D26:D30)</f>
        <v>0</v>
      </c>
      <c r="E31" s="81"/>
      <c r="F31" s="81"/>
    </row>
    <row r="32" spans="1:6" x14ac:dyDescent="0.3">
      <c r="A32" s="87"/>
      <c r="B32" s="81"/>
      <c r="C32" s="81"/>
      <c r="D32" s="81"/>
      <c r="E32" s="81"/>
      <c r="F32" s="81"/>
    </row>
    <row r="33" spans="1:6" x14ac:dyDescent="0.3">
      <c r="A33" s="87"/>
      <c r="B33" s="81"/>
      <c r="C33" s="81"/>
      <c r="D33" s="81"/>
      <c r="E33" s="81"/>
      <c r="F33" s="81"/>
    </row>
    <row r="34" spans="1:6" ht="45" x14ac:dyDescent="0.3">
      <c r="A34" s="92" t="s">
        <v>52</v>
      </c>
      <c r="B34" s="81"/>
      <c r="C34" s="81"/>
      <c r="D34" s="81"/>
      <c r="E34" s="81"/>
      <c r="F34" s="93"/>
    </row>
    <row r="35" spans="1:6" x14ac:dyDescent="0.3">
      <c r="A35" s="82" t="s">
        <v>30</v>
      </c>
      <c r="B35" s="90" t="s">
        <v>13</v>
      </c>
      <c r="C35" s="90" t="s">
        <v>14</v>
      </c>
      <c r="D35" s="90" t="s">
        <v>15</v>
      </c>
      <c r="E35" s="81"/>
      <c r="F35" s="81"/>
    </row>
    <row r="36" spans="1:6" ht="20.100000000000001" customHeight="1" x14ac:dyDescent="0.3">
      <c r="A36" s="83" t="s">
        <v>31</v>
      </c>
      <c r="B36" s="90">
        <f>COUNTIFS('2. Erfassung Teilnehmende'!$D$13:$D$33,LEFT(B$35,1),'2. Erfassung Teilnehmende'!$E$13:$E$33,"&lt;45",'2. Erfassung Teilnehmende'!$L$13:$L$33,"&lt;&gt;")</f>
        <v>0</v>
      </c>
      <c r="C36" s="90">
        <f>COUNTIFS('2. Erfassung Teilnehmende'!$D$13:$D$33,LEFT(C$35,1),'2. Erfassung Teilnehmende'!$E$13:$E$33,"&lt;45",'2. Erfassung Teilnehmende'!$L$13:$L$33,"&lt;&gt;")</f>
        <v>0</v>
      </c>
      <c r="D36" s="90">
        <f>COUNTIFS('2. Erfassung Teilnehmende'!$D$13:$D$33,LEFT(D$35,1),'2. Erfassung Teilnehmende'!$E$13:$E$33,"&lt;45",'2. Erfassung Teilnehmende'!$L$13:$L$33,"&lt;&gt;")</f>
        <v>0</v>
      </c>
      <c r="E36" s="81"/>
      <c r="F36" s="81"/>
    </row>
    <row r="37" spans="1:6" ht="20.100000000000001" customHeight="1" x14ac:dyDescent="0.3">
      <c r="A37" s="83" t="s">
        <v>32</v>
      </c>
      <c r="B37" s="90">
        <f>COUNTIFS('2. Erfassung Teilnehmende'!$D$13:$D$33,LEFT(B$35,1),'2. Erfassung Teilnehmende'!$E$13:$E$33,"&gt;=45",'2. Erfassung Teilnehmende'!$L$13:$L$33,"&lt;&gt;")</f>
        <v>0</v>
      </c>
      <c r="C37" s="90">
        <f>COUNTIFS('2. Erfassung Teilnehmende'!$D$13:$D$33,LEFT(C$35,1),'2. Erfassung Teilnehmende'!$E$13:$E$33,"&gt;=45",'2. Erfassung Teilnehmende'!$L$13:$L$33,"&lt;&gt;")</f>
        <v>0</v>
      </c>
      <c r="D37" s="90">
        <f>COUNTIFS('2. Erfassung Teilnehmende'!$D$13:$D$33,LEFT(D$35,1),'2. Erfassung Teilnehmende'!$E$13:$E$33,"&gt;=45",'2. Erfassung Teilnehmende'!$L$13:$L$33,"&lt;&gt;")</f>
        <v>0</v>
      </c>
      <c r="E37" s="81"/>
      <c r="F37" s="81"/>
    </row>
    <row r="38" spans="1:6" ht="20.100000000000001" customHeight="1" x14ac:dyDescent="0.3">
      <c r="A38" s="83" t="s">
        <v>33</v>
      </c>
      <c r="B38" s="90">
        <f>SUM(B36:B37)</f>
        <v>0</v>
      </c>
      <c r="C38" s="90">
        <f>SUM(C36:C37)</f>
        <v>0</v>
      </c>
      <c r="D38" s="90">
        <f>SUM(D36:D37)</f>
        <v>0</v>
      </c>
      <c r="E38" s="81"/>
      <c r="F38" s="81"/>
    </row>
    <row r="39" spans="1:6" x14ac:dyDescent="0.3">
      <c r="A39" s="87"/>
      <c r="B39" s="81"/>
      <c r="C39" s="81"/>
      <c r="D39" s="81"/>
      <c r="E39" s="81"/>
      <c r="F39" s="81"/>
    </row>
    <row r="40" spans="1:6" x14ac:dyDescent="0.3">
      <c r="A40" s="87"/>
      <c r="B40" s="81"/>
      <c r="C40" s="81"/>
      <c r="D40" s="81"/>
      <c r="E40" s="81"/>
      <c r="F40" s="81"/>
    </row>
    <row r="41" spans="1:6" x14ac:dyDescent="0.3">
      <c r="A41" s="82" t="s">
        <v>41</v>
      </c>
      <c r="B41" s="81"/>
      <c r="C41" s="81"/>
      <c r="D41" s="81"/>
      <c r="E41" s="81"/>
      <c r="F41" s="81"/>
    </row>
    <row r="42" spans="1:6" x14ac:dyDescent="0.3">
      <c r="A42" s="83" t="s">
        <v>34</v>
      </c>
      <c r="B42" s="90" t="s">
        <v>7</v>
      </c>
      <c r="C42" s="81"/>
      <c r="D42" s="81"/>
      <c r="E42" s="81"/>
      <c r="F42" s="81"/>
    </row>
    <row r="43" spans="1:6" ht="20.100000000000001" customHeight="1" x14ac:dyDescent="0.3">
      <c r="A43" s="83" t="s">
        <v>35</v>
      </c>
      <c r="B43" s="90">
        <f>COUNTIF('2. Erfassung Teilnehmende'!$M$13:$M$33,$A43)</f>
        <v>0</v>
      </c>
      <c r="C43" s="81"/>
      <c r="D43" s="81"/>
      <c r="E43" s="81"/>
      <c r="F43" s="81"/>
    </row>
    <row r="44" spans="1:6" ht="20.100000000000001" customHeight="1" x14ac:dyDescent="0.3">
      <c r="A44" s="83" t="s">
        <v>36</v>
      </c>
      <c r="B44" s="90">
        <f>COUNTIF('2. Erfassung Teilnehmende'!$M$13:$M$33,$A44)</f>
        <v>0</v>
      </c>
      <c r="C44" s="81"/>
      <c r="D44" s="81"/>
      <c r="E44" s="81"/>
      <c r="F44" s="81"/>
    </row>
    <row r="45" spans="1:6" ht="20.100000000000001" customHeight="1" x14ac:dyDescent="0.3">
      <c r="A45" s="83" t="s">
        <v>37</v>
      </c>
      <c r="B45" s="90">
        <f>COUNTIF('2. Erfassung Teilnehmende'!$M$13:$M$33,$A45)</f>
        <v>0</v>
      </c>
      <c r="C45" s="81"/>
      <c r="D45" s="81"/>
      <c r="E45" s="81"/>
      <c r="F45" s="81"/>
    </row>
    <row r="46" spans="1:6" ht="20.100000000000001" customHeight="1" x14ac:dyDescent="0.3">
      <c r="A46" s="83" t="s">
        <v>38</v>
      </c>
      <c r="B46" s="90">
        <f>COUNTIF('2. Erfassung Teilnehmende'!$M$13:$M$33,$A46)</f>
        <v>0</v>
      </c>
      <c r="C46" s="81"/>
      <c r="D46" s="81"/>
      <c r="E46" s="81"/>
      <c r="F46" s="81"/>
    </row>
    <row r="47" spans="1:6" ht="20.100000000000001" customHeight="1" x14ac:dyDescent="0.3">
      <c r="A47" s="83" t="s">
        <v>39</v>
      </c>
      <c r="B47" s="90">
        <f>COUNTIF('2. Erfassung Teilnehmende'!$M$13:$M$33,$A47)</f>
        <v>0</v>
      </c>
      <c r="C47" s="81"/>
      <c r="D47" s="81"/>
      <c r="E47" s="81"/>
      <c r="F47" s="81"/>
    </row>
    <row r="48" spans="1:6" ht="20.100000000000001" customHeight="1" x14ac:dyDescent="0.3">
      <c r="A48" s="83" t="s">
        <v>40</v>
      </c>
      <c r="B48" s="90">
        <f>COUNTIF('2. Erfassung Teilnehmende'!$M$13:$M$33,$A48)</f>
        <v>0</v>
      </c>
      <c r="C48" s="81"/>
      <c r="D48" s="81"/>
      <c r="E48" s="81"/>
      <c r="F48" s="81"/>
    </row>
    <row r="49" spans="1:6" x14ac:dyDescent="0.3">
      <c r="A49" s="81"/>
      <c r="B49" s="81"/>
      <c r="C49" s="81"/>
      <c r="D49" s="81"/>
      <c r="E49" s="81"/>
      <c r="F49" s="81"/>
    </row>
  </sheetData>
  <mergeCells count="4">
    <mergeCell ref="B5:E5"/>
    <mergeCell ref="B6:E6"/>
    <mergeCell ref="B7:E7"/>
    <mergeCell ref="B8:E8"/>
  </mergeCells>
  <pageMargins left="0.7" right="0.7" top="0.78740157499999996" bottom="0.78740157499999996" header="0.3" footer="0.3"/>
  <pageSetup paperSize="9" scale="68" orientation="portrait" horizontalDpi="4294967293" vertic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1766AA-6E17-4C10-B0BD-BC54840C4FE6}">
  <sheetPr codeName="HT"/>
  <dimension ref="A1:L56"/>
  <sheetViews>
    <sheetView workbookViewId="0">
      <selection activeCell="E7" sqref="E7"/>
    </sheetView>
  </sheetViews>
  <sheetFormatPr baseColWidth="10" defaultRowHeight="15" x14ac:dyDescent="0.25"/>
  <cols>
    <col min="1" max="1" width="23" bestFit="1" customWidth="1"/>
    <col min="3" max="3" width="13" customWidth="1"/>
    <col min="8" max="8" width="30" customWidth="1"/>
  </cols>
  <sheetData>
    <row r="1" spans="1:11" x14ac:dyDescent="0.25">
      <c r="A1" t="s">
        <v>45</v>
      </c>
      <c r="C1" t="s">
        <v>46</v>
      </c>
      <c r="E1" t="s">
        <v>50</v>
      </c>
      <c r="G1" t="s">
        <v>1</v>
      </c>
      <c r="H1" t="s">
        <v>2</v>
      </c>
    </row>
    <row r="2" spans="1:11" x14ac:dyDescent="0.25">
      <c r="A2" t="s">
        <v>35</v>
      </c>
      <c r="C2" t="s">
        <v>47</v>
      </c>
      <c r="E2" t="s">
        <v>53</v>
      </c>
      <c r="G2">
        <v>86459</v>
      </c>
      <c r="H2" t="s">
        <v>132</v>
      </c>
      <c r="J2">
        <v>83043</v>
      </c>
      <c r="K2" t="e" cm="1">
        <f t="array" aca="1" ref="K2" ca="1">OFFSET(H1,MATCH(J2,G1:G48,0)-1,0,COUNTIF(G1:G48,J2))</f>
        <v>#N/A</v>
      </c>
    </row>
    <row r="3" spans="1:11" x14ac:dyDescent="0.25">
      <c r="A3" t="s">
        <v>36</v>
      </c>
      <c r="C3" t="s">
        <v>48</v>
      </c>
      <c r="E3" t="s">
        <v>54</v>
      </c>
      <c r="G3">
        <v>86420</v>
      </c>
      <c r="H3" t="s">
        <v>125</v>
      </c>
    </row>
    <row r="4" spans="1:11" x14ac:dyDescent="0.25">
      <c r="A4" t="s">
        <v>37</v>
      </c>
      <c r="C4" t="s">
        <v>49</v>
      </c>
      <c r="G4">
        <v>86497</v>
      </c>
      <c r="H4" t="s">
        <v>136</v>
      </c>
    </row>
    <row r="5" spans="1:11" x14ac:dyDescent="0.25">
      <c r="A5" t="s">
        <v>38</v>
      </c>
      <c r="G5">
        <v>86514</v>
      </c>
      <c r="H5" t="s">
        <v>137</v>
      </c>
    </row>
    <row r="6" spans="1:11" x14ac:dyDescent="0.25">
      <c r="A6" t="s">
        <v>39</v>
      </c>
      <c r="E6" t="s">
        <v>50</v>
      </c>
      <c r="G6">
        <v>86450</v>
      </c>
      <c r="H6" t="s">
        <v>120</v>
      </c>
    </row>
    <row r="7" spans="1:11" x14ac:dyDescent="0.25">
      <c r="A7" t="s">
        <v>44</v>
      </c>
      <c r="E7" t="s">
        <v>51</v>
      </c>
      <c r="G7">
        <v>86863</v>
      </c>
      <c r="H7" t="s">
        <v>138</v>
      </c>
    </row>
    <row r="8" spans="1:11" x14ac:dyDescent="0.25">
      <c r="A8" t="s">
        <v>54</v>
      </c>
      <c r="E8" s="13" t="s">
        <v>55</v>
      </c>
      <c r="G8">
        <v>86399</v>
      </c>
      <c r="H8" t="s">
        <v>124</v>
      </c>
    </row>
    <row r="9" spans="1:11" x14ac:dyDescent="0.25">
      <c r="G9">
        <v>86391</v>
      </c>
      <c r="H9" t="s">
        <v>139</v>
      </c>
    </row>
    <row r="10" spans="1:11" x14ac:dyDescent="0.25">
      <c r="G10">
        <v>86477</v>
      </c>
      <c r="H10" t="s">
        <v>140</v>
      </c>
    </row>
    <row r="11" spans="1:11" x14ac:dyDescent="0.25">
      <c r="G11">
        <v>86368</v>
      </c>
      <c r="H11" t="s">
        <v>131</v>
      </c>
    </row>
    <row r="12" spans="1:11" x14ac:dyDescent="0.25">
      <c r="G12">
        <v>86356</v>
      </c>
      <c r="H12" t="s">
        <v>141</v>
      </c>
    </row>
    <row r="13" spans="1:11" x14ac:dyDescent="0.25">
      <c r="G13">
        <v>86482</v>
      </c>
      <c r="H13" t="s">
        <v>122</v>
      </c>
    </row>
    <row r="14" spans="1:11" x14ac:dyDescent="0.25">
      <c r="G14">
        <v>86830</v>
      </c>
      <c r="H14" t="s">
        <v>142</v>
      </c>
    </row>
    <row r="15" spans="1:11" x14ac:dyDescent="0.25">
      <c r="G15">
        <v>86853</v>
      </c>
      <c r="H15" t="s">
        <v>143</v>
      </c>
    </row>
    <row r="16" spans="1:11" x14ac:dyDescent="0.25">
      <c r="G16">
        <v>86866</v>
      </c>
      <c r="H16" t="s">
        <v>144</v>
      </c>
    </row>
    <row r="17" spans="7:12" x14ac:dyDescent="0.25">
      <c r="G17">
        <v>86872</v>
      </c>
      <c r="H17" t="s">
        <v>145</v>
      </c>
    </row>
    <row r="18" spans="7:12" x14ac:dyDescent="0.25">
      <c r="G18">
        <v>86850</v>
      </c>
      <c r="H18" t="s">
        <v>129</v>
      </c>
    </row>
    <row r="19" spans="7:12" x14ac:dyDescent="0.25">
      <c r="G19">
        <v>86868</v>
      </c>
      <c r="H19" t="s">
        <v>146</v>
      </c>
    </row>
    <row r="20" spans="7:12" x14ac:dyDescent="0.25">
      <c r="G20">
        <v>86845</v>
      </c>
      <c r="H20" t="s">
        <v>133</v>
      </c>
    </row>
    <row r="21" spans="7:12" x14ac:dyDescent="0.25">
      <c r="G21">
        <v>86856</v>
      </c>
      <c r="H21" t="s">
        <v>135</v>
      </c>
    </row>
    <row r="22" spans="7:12" x14ac:dyDescent="0.25">
      <c r="G22">
        <v>86836</v>
      </c>
      <c r="H22" t="s">
        <v>162</v>
      </c>
      <c r="L22" s="19" t="s">
        <v>161</v>
      </c>
    </row>
    <row r="23" spans="7:12" x14ac:dyDescent="0.25">
      <c r="G23">
        <v>86877</v>
      </c>
      <c r="H23" t="s">
        <v>147</v>
      </c>
    </row>
    <row r="24" spans="7:12" x14ac:dyDescent="0.25">
      <c r="G24">
        <v>86679</v>
      </c>
      <c r="H24" t="s">
        <v>127</v>
      </c>
    </row>
    <row r="25" spans="7:12" x14ac:dyDescent="0.25">
      <c r="G25">
        <v>86695</v>
      </c>
      <c r="H25" t="s">
        <v>119</v>
      </c>
    </row>
    <row r="26" spans="7:12" x14ac:dyDescent="0.25">
      <c r="G26">
        <v>86672</v>
      </c>
      <c r="H26" t="s">
        <v>148</v>
      </c>
    </row>
    <row r="27" spans="7:12" x14ac:dyDescent="0.25">
      <c r="G27">
        <v>86678</v>
      </c>
      <c r="H27" t="s">
        <v>149</v>
      </c>
    </row>
    <row r="28" spans="7:12" x14ac:dyDescent="0.25">
      <c r="G28">
        <v>86707</v>
      </c>
      <c r="H28" t="s">
        <v>150</v>
      </c>
    </row>
    <row r="29" spans="7:12" x14ac:dyDescent="0.25">
      <c r="G29">
        <v>86507</v>
      </c>
      <c r="H29" t="s">
        <v>151</v>
      </c>
    </row>
    <row r="30" spans="7:12" x14ac:dyDescent="0.25">
      <c r="G30">
        <v>86500</v>
      </c>
      <c r="H30" t="s">
        <v>152</v>
      </c>
    </row>
    <row r="31" spans="7:12" x14ac:dyDescent="0.25">
      <c r="G31">
        <v>86517</v>
      </c>
      <c r="H31" t="s">
        <v>153</v>
      </c>
    </row>
    <row r="32" spans="7:12" x14ac:dyDescent="0.25">
      <c r="G32">
        <v>86486</v>
      </c>
      <c r="H32" t="s">
        <v>154</v>
      </c>
    </row>
    <row r="33" spans="7:8" x14ac:dyDescent="0.25">
      <c r="G33">
        <v>86424</v>
      </c>
      <c r="H33" t="s">
        <v>126</v>
      </c>
    </row>
    <row r="34" spans="7:8" x14ac:dyDescent="0.25">
      <c r="G34">
        <v>86462</v>
      </c>
      <c r="H34" t="s">
        <v>155</v>
      </c>
    </row>
    <row r="35" spans="7:8" x14ac:dyDescent="0.25">
      <c r="G35">
        <v>86405</v>
      </c>
      <c r="H35" t="s">
        <v>156</v>
      </c>
    </row>
    <row r="36" spans="7:8" x14ac:dyDescent="0.25">
      <c r="G36">
        <v>86485</v>
      </c>
      <c r="H36" t="s">
        <v>123</v>
      </c>
    </row>
    <row r="37" spans="7:8" x14ac:dyDescent="0.25">
      <c r="G37">
        <v>86456</v>
      </c>
      <c r="H37" t="s">
        <v>130</v>
      </c>
    </row>
    <row r="38" spans="7:8" x14ac:dyDescent="0.25">
      <c r="G38">
        <v>86494</v>
      </c>
      <c r="H38" t="s">
        <v>128</v>
      </c>
    </row>
    <row r="39" spans="7:8" x14ac:dyDescent="0.25">
      <c r="G39">
        <v>86441</v>
      </c>
      <c r="H39" t="s">
        <v>157</v>
      </c>
    </row>
    <row r="40" spans="7:8" x14ac:dyDescent="0.25">
      <c r="G40">
        <v>86465</v>
      </c>
      <c r="H40" t="s">
        <v>134</v>
      </c>
    </row>
    <row r="41" spans="7:8" x14ac:dyDescent="0.25">
      <c r="G41">
        <v>86343</v>
      </c>
      <c r="H41" t="s">
        <v>158</v>
      </c>
    </row>
    <row r="42" spans="7:8" x14ac:dyDescent="0.25">
      <c r="G42">
        <v>86167</v>
      </c>
      <c r="H42" t="s">
        <v>121</v>
      </c>
    </row>
    <row r="43" spans="7:8" x14ac:dyDescent="0.25">
      <c r="G43">
        <v>86169</v>
      </c>
      <c r="H43" t="s">
        <v>121</v>
      </c>
    </row>
    <row r="44" spans="7:8" x14ac:dyDescent="0.25">
      <c r="G44">
        <v>86156</v>
      </c>
      <c r="H44" t="s">
        <v>121</v>
      </c>
    </row>
    <row r="45" spans="7:8" x14ac:dyDescent="0.25">
      <c r="G45">
        <v>86154</v>
      </c>
      <c r="H45" t="s">
        <v>121</v>
      </c>
    </row>
    <row r="46" spans="7:8" x14ac:dyDescent="0.25">
      <c r="G46">
        <v>86153</v>
      </c>
      <c r="H46" t="s">
        <v>121</v>
      </c>
    </row>
    <row r="47" spans="7:8" x14ac:dyDescent="0.25">
      <c r="G47">
        <v>86150</v>
      </c>
      <c r="H47" t="s">
        <v>121</v>
      </c>
    </row>
    <row r="48" spans="7:8" x14ac:dyDescent="0.25">
      <c r="G48">
        <v>86152</v>
      </c>
      <c r="H48" t="s">
        <v>121</v>
      </c>
    </row>
    <row r="49" spans="7:8" x14ac:dyDescent="0.25">
      <c r="G49">
        <v>86163</v>
      </c>
      <c r="H49" t="s">
        <v>121</v>
      </c>
    </row>
    <row r="50" spans="7:8" x14ac:dyDescent="0.25">
      <c r="G50">
        <v>86165</v>
      </c>
      <c r="H50" t="s">
        <v>121</v>
      </c>
    </row>
    <row r="51" spans="7:8" x14ac:dyDescent="0.25">
      <c r="G51">
        <v>86161</v>
      </c>
      <c r="H51" t="s">
        <v>121</v>
      </c>
    </row>
    <row r="52" spans="7:8" x14ac:dyDescent="0.25">
      <c r="G52">
        <v>86159</v>
      </c>
      <c r="H52" t="s">
        <v>121</v>
      </c>
    </row>
    <row r="53" spans="7:8" x14ac:dyDescent="0.25">
      <c r="G53">
        <v>86157</v>
      </c>
      <c r="H53" t="s">
        <v>121</v>
      </c>
    </row>
    <row r="54" spans="7:8" x14ac:dyDescent="0.25">
      <c r="G54">
        <v>86199</v>
      </c>
      <c r="H54" t="s">
        <v>121</v>
      </c>
    </row>
    <row r="55" spans="7:8" x14ac:dyDescent="0.25">
      <c r="G55">
        <v>86179</v>
      </c>
      <c r="H55" t="s">
        <v>121</v>
      </c>
    </row>
    <row r="56" spans="7:8" x14ac:dyDescent="0.25">
      <c r="G56" s="14">
        <v>0</v>
      </c>
      <c r="H56" s="15"/>
    </row>
  </sheetData>
  <conditionalFormatting sqref="G1:G56">
    <cfRule type="duplicateValues" dxfId="3" priority="255"/>
  </conditionalFormatting>
  <conditionalFormatting sqref="G2:G21">
    <cfRule type="duplicateValues" dxfId="2" priority="2"/>
  </conditionalFormatting>
  <pageMargins left="0.7" right="0.7" top="0.78740157499999996" bottom="0.78740157499999996" header="0.3" footer="0.3"/>
  <tableParts count="5">
    <tablePart r:id="rId1"/>
    <tablePart r:id="rId2"/>
    <tablePart r:id="rId3"/>
    <tablePart r:id="rId4"/>
    <tablePart r:id="rId5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DBF73F-E915-4D2C-A75D-E56B2C540B5C}">
  <sheetPr codeName="Tabelle7"/>
  <dimension ref="A1:K69"/>
  <sheetViews>
    <sheetView workbookViewId="0">
      <selection activeCell="L41" sqref="L41"/>
    </sheetView>
  </sheetViews>
  <sheetFormatPr baseColWidth="10" defaultRowHeight="15" x14ac:dyDescent="0.25"/>
  <cols>
    <col min="1" max="1" width="23" bestFit="1" customWidth="1"/>
    <col min="3" max="3" width="13" customWidth="1"/>
    <col min="8" max="8" width="30" customWidth="1"/>
  </cols>
  <sheetData>
    <row r="1" spans="1:11" x14ac:dyDescent="0.25">
      <c r="A1" t="s">
        <v>45</v>
      </c>
      <c r="C1" t="s">
        <v>46</v>
      </c>
      <c r="E1" t="s">
        <v>50</v>
      </c>
      <c r="G1" t="s">
        <v>1</v>
      </c>
      <c r="H1" t="s">
        <v>2</v>
      </c>
    </row>
    <row r="2" spans="1:11" x14ac:dyDescent="0.25">
      <c r="A2" t="s">
        <v>35</v>
      </c>
      <c r="C2" t="s">
        <v>47</v>
      </c>
      <c r="E2" t="s">
        <v>53</v>
      </c>
      <c r="G2" s="14">
        <v>83088</v>
      </c>
      <c r="H2" s="15" t="s">
        <v>58</v>
      </c>
      <c r="J2">
        <v>83043</v>
      </c>
      <c r="K2" t="str" cm="1">
        <f t="array" aca="1" ref="K2:K4" ca="1">OFFSET(H1,MATCH(J2,G1:G51,0)-1,0,COUNTIF(G1:G51,J2))</f>
        <v>Bad Aibling</v>
      </c>
    </row>
    <row r="3" spans="1:11" x14ac:dyDescent="0.25">
      <c r="A3" t="s">
        <v>36</v>
      </c>
      <c r="C3" t="s">
        <v>48</v>
      </c>
      <c r="E3" t="s">
        <v>54</v>
      </c>
      <c r="G3" s="14">
        <v>83080</v>
      </c>
      <c r="H3" s="15" t="s">
        <v>59</v>
      </c>
      <c r="K3" t="str">
        <f ca="1"/>
        <v>Willing</v>
      </c>
    </row>
    <row r="4" spans="1:11" x14ac:dyDescent="0.25">
      <c r="A4" t="s">
        <v>37</v>
      </c>
      <c r="C4" t="s">
        <v>49</v>
      </c>
      <c r="G4" s="14">
        <v>83126</v>
      </c>
      <c r="H4" s="15" t="s">
        <v>60</v>
      </c>
      <c r="K4" t="str">
        <f ca="1"/>
        <v>Mietraching</v>
      </c>
    </row>
    <row r="5" spans="1:11" x14ac:dyDescent="0.25">
      <c r="A5" t="s">
        <v>38</v>
      </c>
      <c r="G5" s="14">
        <v>83098</v>
      </c>
      <c r="H5" s="15" t="s">
        <v>61</v>
      </c>
    </row>
    <row r="6" spans="1:11" x14ac:dyDescent="0.25">
      <c r="A6" t="s">
        <v>39</v>
      </c>
      <c r="E6" t="s">
        <v>50</v>
      </c>
      <c r="G6" s="14">
        <v>83131</v>
      </c>
      <c r="H6" s="15" t="s">
        <v>62</v>
      </c>
    </row>
    <row r="7" spans="1:11" x14ac:dyDescent="0.25">
      <c r="A7" t="s">
        <v>44</v>
      </c>
      <c r="E7" t="s">
        <v>51</v>
      </c>
      <c r="G7" s="14">
        <v>83064</v>
      </c>
      <c r="H7" s="15" t="s">
        <v>63</v>
      </c>
    </row>
    <row r="8" spans="1:11" x14ac:dyDescent="0.25">
      <c r="A8" t="s">
        <v>54</v>
      </c>
      <c r="E8" s="13" t="s">
        <v>55</v>
      </c>
      <c r="G8" s="14">
        <v>83075</v>
      </c>
      <c r="H8" s="15" t="s">
        <v>64</v>
      </c>
    </row>
    <row r="9" spans="1:11" x14ac:dyDescent="0.25">
      <c r="G9" s="14">
        <v>83115</v>
      </c>
      <c r="H9" s="15" t="s">
        <v>65</v>
      </c>
    </row>
    <row r="10" spans="1:11" x14ac:dyDescent="0.25">
      <c r="G10" s="14">
        <v>83122</v>
      </c>
      <c r="H10" s="15" t="s">
        <v>66</v>
      </c>
    </row>
    <row r="11" spans="1:11" x14ac:dyDescent="0.25">
      <c r="G11" s="14">
        <v>83101</v>
      </c>
      <c r="H11" s="15" t="s">
        <v>67</v>
      </c>
    </row>
    <row r="12" spans="1:11" x14ac:dyDescent="0.25">
      <c r="G12" s="14">
        <v>83112</v>
      </c>
      <c r="H12" s="15" t="s">
        <v>68</v>
      </c>
    </row>
    <row r="13" spans="1:11" x14ac:dyDescent="0.25">
      <c r="G13" s="14">
        <v>83229</v>
      </c>
      <c r="H13" s="15" t="s">
        <v>69</v>
      </c>
    </row>
    <row r="14" spans="1:11" x14ac:dyDescent="0.25">
      <c r="G14" s="14">
        <v>83233</v>
      </c>
      <c r="H14" s="15" t="s">
        <v>70</v>
      </c>
    </row>
    <row r="15" spans="1:11" x14ac:dyDescent="0.25">
      <c r="G15" s="14">
        <v>83544</v>
      </c>
      <c r="H15" s="15" t="s">
        <v>71</v>
      </c>
    </row>
    <row r="16" spans="1:11" x14ac:dyDescent="0.25">
      <c r="G16" s="14">
        <v>83123</v>
      </c>
      <c r="H16" s="15" t="s">
        <v>72</v>
      </c>
    </row>
    <row r="17" spans="7:8" x14ac:dyDescent="0.25">
      <c r="G17" s="14">
        <v>83104</v>
      </c>
      <c r="H17" s="15" t="s">
        <v>102</v>
      </c>
    </row>
    <row r="18" spans="7:8" x14ac:dyDescent="0.25">
      <c r="G18" s="14">
        <v>83104</v>
      </c>
      <c r="H18" s="15" t="s">
        <v>105</v>
      </c>
    </row>
    <row r="19" spans="7:8" x14ac:dyDescent="0.25">
      <c r="G19" s="14">
        <v>83547</v>
      </c>
      <c r="H19" s="15" t="s">
        <v>73</v>
      </c>
    </row>
    <row r="20" spans="7:8" x14ac:dyDescent="0.25">
      <c r="G20" s="14">
        <v>83043</v>
      </c>
      <c r="H20" s="16" t="s">
        <v>74</v>
      </c>
    </row>
    <row r="21" spans="7:8" x14ac:dyDescent="0.25">
      <c r="G21" s="14">
        <v>83043</v>
      </c>
      <c r="H21" s="16" t="s">
        <v>106</v>
      </c>
    </row>
    <row r="22" spans="7:8" x14ac:dyDescent="0.25">
      <c r="G22" s="14">
        <v>83043</v>
      </c>
      <c r="H22" s="16" t="s">
        <v>107</v>
      </c>
    </row>
    <row r="23" spans="7:8" x14ac:dyDescent="0.25">
      <c r="G23" s="14">
        <v>83093</v>
      </c>
      <c r="H23" s="15" t="s">
        <v>75</v>
      </c>
    </row>
    <row r="24" spans="7:8" x14ac:dyDescent="0.25">
      <c r="G24" s="14">
        <v>83254</v>
      </c>
      <c r="H24" s="15" t="s">
        <v>76</v>
      </c>
    </row>
    <row r="25" spans="7:8" x14ac:dyDescent="0.25">
      <c r="G25" s="14">
        <v>83052</v>
      </c>
      <c r="H25" s="15" t="s">
        <v>77</v>
      </c>
    </row>
    <row r="26" spans="7:8" x14ac:dyDescent="0.25">
      <c r="G26" s="14">
        <v>83256</v>
      </c>
      <c r="H26" s="15" t="s">
        <v>78</v>
      </c>
    </row>
    <row r="27" spans="7:8" x14ac:dyDescent="0.25">
      <c r="G27" s="14">
        <v>83533</v>
      </c>
      <c r="H27" s="15" t="s">
        <v>79</v>
      </c>
    </row>
    <row r="28" spans="7:8" x14ac:dyDescent="0.25">
      <c r="G28" s="14">
        <v>83125</v>
      </c>
      <c r="H28" s="15" t="s">
        <v>80</v>
      </c>
    </row>
    <row r="29" spans="7:8" x14ac:dyDescent="0.25">
      <c r="G29" s="14">
        <v>83549</v>
      </c>
      <c r="H29" s="15" t="s">
        <v>81</v>
      </c>
    </row>
    <row r="30" spans="7:8" x14ac:dyDescent="0.25">
      <c r="G30" s="14">
        <v>83620</v>
      </c>
      <c r="H30" s="15" t="s">
        <v>82</v>
      </c>
    </row>
    <row r="31" spans="7:8" x14ac:dyDescent="0.25">
      <c r="G31" s="14">
        <v>83556</v>
      </c>
      <c r="H31" s="15" t="s">
        <v>83</v>
      </c>
    </row>
    <row r="32" spans="7:8" x14ac:dyDescent="0.25">
      <c r="G32" s="14">
        <v>83109</v>
      </c>
      <c r="H32" s="15" t="s">
        <v>84</v>
      </c>
    </row>
    <row r="33" spans="7:8" x14ac:dyDescent="0.25">
      <c r="G33" s="14">
        <v>83257</v>
      </c>
      <c r="H33" s="15" t="s">
        <v>85</v>
      </c>
    </row>
    <row r="34" spans="7:8" x14ac:dyDescent="0.25">
      <c r="G34" s="14">
        <v>83128</v>
      </c>
      <c r="H34" s="15" t="s">
        <v>86</v>
      </c>
    </row>
    <row r="35" spans="7:8" x14ac:dyDescent="0.25">
      <c r="G35" s="14">
        <v>83129</v>
      </c>
      <c r="H35" s="15" t="s">
        <v>87</v>
      </c>
    </row>
    <row r="36" spans="7:8" x14ac:dyDescent="0.25">
      <c r="G36" s="14">
        <v>83552</v>
      </c>
      <c r="H36" s="15" t="s">
        <v>88</v>
      </c>
    </row>
    <row r="37" spans="7:8" x14ac:dyDescent="0.25">
      <c r="G37" s="14">
        <v>83059</v>
      </c>
      <c r="H37" s="15" t="s">
        <v>89</v>
      </c>
    </row>
    <row r="38" spans="7:8" x14ac:dyDescent="0.25">
      <c r="G38" s="14">
        <v>83539</v>
      </c>
      <c r="H38" s="15" t="s">
        <v>90</v>
      </c>
    </row>
    <row r="39" spans="7:8" x14ac:dyDescent="0.25">
      <c r="G39" s="14">
        <v>83209</v>
      </c>
      <c r="H39" s="15" t="s">
        <v>91</v>
      </c>
    </row>
    <row r="40" spans="7:8" x14ac:dyDescent="0.25">
      <c r="G40" s="14">
        <v>83134</v>
      </c>
      <c r="H40" s="15" t="s">
        <v>92</v>
      </c>
    </row>
    <row r="41" spans="7:8" x14ac:dyDescent="0.25">
      <c r="G41" s="14">
        <v>83561</v>
      </c>
      <c r="H41" s="15" t="s">
        <v>93</v>
      </c>
    </row>
    <row r="42" spans="7:8" x14ac:dyDescent="0.25">
      <c r="G42" s="14">
        <v>83083</v>
      </c>
      <c r="H42" s="15" t="s">
        <v>94</v>
      </c>
    </row>
    <row r="43" spans="7:8" x14ac:dyDescent="0.25">
      <c r="G43" s="14">
        <v>83253</v>
      </c>
      <c r="H43" s="15" t="s">
        <v>95</v>
      </c>
    </row>
    <row r="44" spans="7:8" x14ac:dyDescent="0.25">
      <c r="G44" s="14">
        <v>83543</v>
      </c>
      <c r="H44" s="15" t="s">
        <v>96</v>
      </c>
    </row>
    <row r="45" spans="7:8" x14ac:dyDescent="0.25">
      <c r="G45" s="14">
        <v>83135</v>
      </c>
      <c r="H45" s="15" t="s">
        <v>97</v>
      </c>
    </row>
    <row r="46" spans="7:8" x14ac:dyDescent="0.25">
      <c r="G46" s="14">
        <v>83137</v>
      </c>
      <c r="H46" s="15" t="s">
        <v>98</v>
      </c>
    </row>
    <row r="47" spans="7:8" x14ac:dyDescent="0.25">
      <c r="G47" s="14">
        <v>83139</v>
      </c>
      <c r="H47" s="15" t="s">
        <v>99</v>
      </c>
    </row>
    <row r="48" spans="7:8" x14ac:dyDescent="0.25">
      <c r="G48" s="14">
        <v>83564</v>
      </c>
      <c r="H48" s="15" t="s">
        <v>100</v>
      </c>
    </row>
    <row r="49" spans="7:8" x14ac:dyDescent="0.25">
      <c r="G49" s="14">
        <v>83071</v>
      </c>
      <c r="H49" s="15" t="s">
        <v>101</v>
      </c>
    </row>
    <row r="50" spans="7:8" x14ac:dyDescent="0.25">
      <c r="G50" s="14">
        <v>83569</v>
      </c>
      <c r="H50" s="15" t="s">
        <v>103</v>
      </c>
    </row>
    <row r="51" spans="7:8" x14ac:dyDescent="0.25">
      <c r="G51" s="14">
        <v>83512</v>
      </c>
      <c r="H51" s="15" t="s">
        <v>104</v>
      </c>
    </row>
    <row r="52" spans="7:8" x14ac:dyDescent="0.25">
      <c r="G52" s="14">
        <v>83022</v>
      </c>
      <c r="H52" s="15" t="s">
        <v>108</v>
      </c>
    </row>
    <row r="53" spans="7:8" x14ac:dyDescent="0.25">
      <c r="G53" s="14">
        <v>83024</v>
      </c>
      <c r="H53" s="15" t="s">
        <v>108</v>
      </c>
    </row>
    <row r="54" spans="7:8" x14ac:dyDescent="0.25">
      <c r="G54" s="14">
        <v>83026</v>
      </c>
      <c r="H54" s="15" t="s">
        <v>108</v>
      </c>
    </row>
    <row r="55" spans="7:8" x14ac:dyDescent="0.25">
      <c r="G55" s="14"/>
      <c r="H55" s="15"/>
    </row>
    <row r="56" spans="7:8" x14ac:dyDescent="0.25">
      <c r="G56" s="14"/>
      <c r="H56" s="15"/>
    </row>
    <row r="57" spans="7:8" x14ac:dyDescent="0.25">
      <c r="G57" s="14"/>
      <c r="H57" s="15"/>
    </row>
    <row r="58" spans="7:8" x14ac:dyDescent="0.25">
      <c r="G58" s="14"/>
      <c r="H58" s="15"/>
    </row>
    <row r="59" spans="7:8" x14ac:dyDescent="0.25">
      <c r="G59" s="14"/>
      <c r="H59" s="15"/>
    </row>
    <row r="60" spans="7:8" x14ac:dyDescent="0.25">
      <c r="G60" s="14"/>
      <c r="H60" s="15"/>
    </row>
    <row r="61" spans="7:8" x14ac:dyDescent="0.25">
      <c r="G61" s="14"/>
      <c r="H61" s="15"/>
    </row>
    <row r="62" spans="7:8" x14ac:dyDescent="0.25">
      <c r="G62" s="14"/>
      <c r="H62" s="15"/>
    </row>
    <row r="63" spans="7:8" x14ac:dyDescent="0.25">
      <c r="G63" s="14"/>
      <c r="H63" s="15"/>
    </row>
    <row r="64" spans="7:8" x14ac:dyDescent="0.25">
      <c r="G64" s="14"/>
      <c r="H64" s="15"/>
    </row>
    <row r="65" spans="7:8" x14ac:dyDescent="0.25">
      <c r="G65" s="14"/>
      <c r="H65" s="15"/>
    </row>
    <row r="66" spans="7:8" x14ac:dyDescent="0.25">
      <c r="G66" s="14"/>
      <c r="H66" s="15"/>
    </row>
    <row r="67" spans="7:8" x14ac:dyDescent="0.25">
      <c r="G67" s="14"/>
      <c r="H67" s="15"/>
    </row>
    <row r="68" spans="7:8" x14ac:dyDescent="0.25">
      <c r="G68" s="14"/>
      <c r="H68" s="15"/>
    </row>
    <row r="69" spans="7:8" x14ac:dyDescent="0.25">
      <c r="G69" s="14">
        <v>0</v>
      </c>
      <c r="H69" s="15"/>
    </row>
  </sheetData>
  <conditionalFormatting sqref="G1:G69">
    <cfRule type="duplicateValues" dxfId="1" priority="2"/>
  </conditionalFormatting>
  <conditionalFormatting sqref="G2:G21">
    <cfRule type="duplicateValues" dxfId="0" priority="1"/>
  </conditionalFormatting>
  <pageMargins left="0.7" right="0.7" top="0.78740157499999996" bottom="0.78740157499999996" header="0.3" footer="0.3"/>
  <tableParts count="5">
    <tablePart r:id="rId1"/>
    <tablePart r:id="rId2"/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8D405F773BED940AE5E1A13D567F36E" ma:contentTypeVersion="16" ma:contentTypeDescription="Ein neues Dokument erstellen." ma:contentTypeScope="" ma:versionID="a47c28e19b433cd22f7b5d6f07573d7e">
  <xsd:schema xmlns:xsd="http://www.w3.org/2001/XMLSchema" xmlns:xs="http://www.w3.org/2001/XMLSchema" xmlns:p="http://schemas.microsoft.com/office/2006/metadata/properties" xmlns:ns2="f9edb00b-9073-4da9-8880-f43ce253c046" xmlns:ns3="8b5ccf3c-8cca-4874-bec3-c4369c922605" targetNamespace="http://schemas.microsoft.com/office/2006/metadata/properties" ma:root="true" ma:fieldsID="e701aecabfecf298c7e9d3c8f9ccbee7" ns2:_="" ns3:_="">
    <xsd:import namespace="f9edb00b-9073-4da9-8880-f43ce253c046"/>
    <xsd:import namespace="8b5ccf3c-8cca-4874-bec3-c4369c92260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edb00b-9073-4da9-8880-f43ce253c04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Wert der Dokument-ID" ma:description="Der Wert der diesem Element zugewiesenen Dokument-ID." ma:internalName="_dlc_DocId" ma:readOnly="true">
      <xsd:simpleType>
        <xsd:restriction base="dms:Text"/>
      </xsd:simpleType>
    </xsd:element>
    <xsd:element name="_dlc_DocIdUrl" ma:index="9" nillable="true" ma:displayName="Dokument-ID" ma:description="Permanenter Hyperlink zu diesem Dok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3" nillable="true" ma:displayName="Taxonomy Catch All Column" ma:hidden="true" ma:list="{6eaf9545-466b-44f3-a4ec-0070780bdb62}" ma:internalName="TaxCatchAll" ma:showField="CatchAllData" ma:web="f9edb00b-9073-4da9-8880-f43ce253c04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5ccf3c-8cca-4874-bec3-c4369c92260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22" nillable="true" ma:taxonomy="true" ma:internalName="lcf76f155ced4ddcb4097134ff3c332f" ma:taxonomyFieldName="MediaServiceImageTags" ma:displayName="Bildmarkierungen" ma:readOnly="false" ma:fieldId="{5cf76f15-5ced-4ddc-b409-7134ff3c332f}" ma:taxonomyMulti="true" ma:sspId="164d1982-e40a-42b3-8db6-244df048c4b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6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f9edb00b-9073-4da9-8880-f43ce253c046">JSY3HU3WAPRC-1196115029-5322</_dlc_DocId>
    <_dlc_DocIdUrl xmlns="f9edb00b-9073-4da9-8880-f43ce253c046">
      <Url>https://kreisjugendringaugsburg.sharepoint.com/sites/Dateiablage/_layouts/15/DocIdRedir.aspx?ID=JSY3HU3WAPRC-1196115029-5322</Url>
      <Description>JSY3HU3WAPRC-1196115029-5322</Description>
    </_dlc_DocIdUrl>
    <TaxCatchAll xmlns="f9edb00b-9073-4da9-8880-f43ce253c046" xsi:nil="true"/>
    <lcf76f155ced4ddcb4097134ff3c332f xmlns="8b5ccf3c-8cca-4874-bec3-c4369c92260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6DB68B5-7A89-4491-AD43-84FC0AAB36A0}"/>
</file>

<file path=customXml/itemProps2.xml><?xml version="1.0" encoding="utf-8"?>
<ds:datastoreItem xmlns:ds="http://schemas.openxmlformats.org/officeDocument/2006/customXml" ds:itemID="{72A5E40F-BCA5-42B5-9136-1D41FB92E08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3183E58E-C230-49E5-B85A-4BD825481993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D64DA41B-B792-4A3C-A1C4-21BE4ACDB29E}">
  <ds:schemaRefs>
    <ds:schemaRef ds:uri="http://schemas.microsoft.com/office/2006/metadata/properties"/>
    <ds:schemaRef ds:uri="http://schemas.microsoft.com/office/infopath/2007/PartnerControls"/>
    <ds:schemaRef ds:uri="9c2aace8-94ad-4377-97fb-c03b4f00de8c"/>
    <ds:schemaRef ds:uri="f9edb00b-9073-4da9-8880-f43ce253c046"/>
    <ds:schemaRef ds:uri="8b5ccf3c-8cca-4874-bec3-c4369c92260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8</vt:i4>
      </vt:variant>
      <vt:variant>
        <vt:lpstr>Benannte Bereiche</vt:lpstr>
      </vt:variant>
      <vt:variant>
        <vt:i4>27</vt:i4>
      </vt:variant>
    </vt:vector>
  </HeadingPairs>
  <TitlesOfParts>
    <vt:vector size="35" baseType="lpstr">
      <vt:lpstr>Anleitung</vt:lpstr>
      <vt:lpstr>1. Zuschussantrag</vt:lpstr>
      <vt:lpstr>2. Erfassung Teilnehmende</vt:lpstr>
      <vt:lpstr>3. Bericht</vt:lpstr>
      <vt:lpstr>4. Angaben für Online-Antrag</vt:lpstr>
      <vt:lpstr>5. Angaben Jugendhilfestatistik</vt:lpstr>
      <vt:lpstr>Hilfstabellen</vt:lpstr>
      <vt:lpstr>Hilfstabellen (2)</vt:lpstr>
      <vt:lpstr>Anfang</vt:lpstr>
      <vt:lpstr>Anleitung!Auswahl</vt:lpstr>
      <vt:lpstr>'Hilfstabellen (2)'!Auswahl</vt:lpstr>
      <vt:lpstr>Auswahl</vt:lpstr>
      <vt:lpstr>Anleitung!AW_X</vt:lpstr>
      <vt:lpstr>'Hilfstabellen (2)'!AW_X</vt:lpstr>
      <vt:lpstr>AW_X</vt:lpstr>
      <vt:lpstr>BT</vt:lpstr>
      <vt:lpstr>'1. Zuschussantrag'!Druckbereich</vt:lpstr>
      <vt:lpstr>Ende</vt:lpstr>
      <vt:lpstr>Anleitung!Geschlecht</vt:lpstr>
      <vt:lpstr>'Hilfstabellen (2)'!Geschlecht</vt:lpstr>
      <vt:lpstr>Geschlecht</vt:lpstr>
      <vt:lpstr>Organ</vt:lpstr>
      <vt:lpstr>Ort</vt:lpstr>
      <vt:lpstr>Anleitung!Personen</vt:lpstr>
      <vt:lpstr>'Hilfstabellen (2)'!Personen</vt:lpstr>
      <vt:lpstr>Personen</vt:lpstr>
      <vt:lpstr>PLZ</vt:lpstr>
      <vt:lpstr>SumA</vt:lpstr>
      <vt:lpstr>SumB</vt:lpstr>
      <vt:lpstr>Teil1</vt:lpstr>
      <vt:lpstr>Teil2</vt:lpstr>
      <vt:lpstr>Titel</vt:lpstr>
      <vt:lpstr>TN_LK</vt:lpstr>
      <vt:lpstr>TN_NLK</vt:lpstr>
      <vt:lpstr>Ü2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Erhard Closs</dc:creator>
  <cp:lastModifiedBy>Franz, Andreas</cp:lastModifiedBy>
  <cp:lastPrinted>2025-01-13T12:52:54Z</cp:lastPrinted>
  <dcterms:created xsi:type="dcterms:W3CDTF">2015-06-05T18:19:34Z</dcterms:created>
  <dcterms:modified xsi:type="dcterms:W3CDTF">2026-02-24T12:57:01Z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0x010100B8D405F773BED940AE5E1A13D567F36E</vt:lpwstr>
  </property>
  <property fmtid="{D5CDD505-2E9C-101B-9397-08002B2CF9AE}" pid="4" name="ComplianceAssetId">
    <vt:lpwstr/>
  </property>
  <property fmtid="{D5CDD505-2E9C-101B-9397-08002B2CF9AE}" pid="5" name="_dlc_DocIdItemGuid">
    <vt:lpwstr>88d09f87-1fd3-48ee-89c5-b93364e6a2b9</vt:lpwstr>
  </property>
  <property fmtid="{D5CDD505-2E9C-101B-9397-08002B2CF9AE}" pid="6" name="_ExtendedDescription">
    <vt:lpwstr/>
  </property>
  <property fmtid="{D5CDD505-2E9C-101B-9397-08002B2CF9AE}" pid="7" name="TriggerFlowInfo">
    <vt:lpwstr/>
  </property>
</Properties>
</file>